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300" yWindow="336" windowWidth="16416" windowHeight="5592" tabRatio="935" activeTab="6"/>
  </bookViews>
  <sheets>
    <sheet name="Risk Matrix" sheetId="2" r:id="rId1"/>
    <sheet name="Impact Totals" sheetId="8" state="hidden" r:id="rId2"/>
    <sheet name="Test" sheetId="9" state="hidden" r:id="rId3"/>
    <sheet name=" 3-Pre-PIJ Financials" sheetId="5" state="hidden" r:id="rId4"/>
    <sheet name="Areas of Impact" sheetId="7" r:id="rId5"/>
    <sheet name="3-Itemized List" sheetId="6" state="hidden" r:id="rId6"/>
    <sheet name="Itemized List" sheetId="11" r:id="rId7"/>
    <sheet name="PIJ Financials" sheetId="1" r:id="rId8"/>
    <sheet name="Instructions" sheetId="3" r:id="rId9"/>
    <sheet name="Revision" sheetId="4" state="hidden" r:id="rId10"/>
  </sheets>
  <definedNames>
    <definedName name="_xlnm._FilterDatabase" localSheetId="3" hidden="1">' 3-Pre-PIJ Financials'!#REF!</definedName>
    <definedName name="_xlnm._FilterDatabase" localSheetId="7" hidden="1">'PIJ Financials'!#REF!</definedName>
    <definedName name="_Toc254595718" localSheetId="3">' 3-Pre-PIJ Financials'!#REF!</definedName>
    <definedName name="_Toc254595718" localSheetId="7">'PIJ Financials'!#REF!</definedName>
    <definedName name="_Toc326233010" localSheetId="5">'3-Itemized List'!$B$2</definedName>
    <definedName name="_Toc326233024" localSheetId="3">' 3-Pre-PIJ Financials'!#REF!</definedName>
    <definedName name="_Toc326233024" localSheetId="7">'PIJ Financials'!#REF!</definedName>
    <definedName name="_Toc378646674" localSheetId="3">' 3-Pre-PIJ Financials'!#REF!</definedName>
    <definedName name="_Toc378646674" localSheetId="7">'PIJ Financials'!#REF!</definedName>
    <definedName name="_xlnm.Print_Area" localSheetId="3">' 3-Pre-PIJ Financials'!$B$1:$H$9</definedName>
    <definedName name="_xlnm.Print_Area" localSheetId="8">Instructions!$A$1:$B$16</definedName>
    <definedName name="_xlnm.Print_Area" localSheetId="7">'PIJ Financials'!$B$1:$K$37</definedName>
  </definedNames>
  <calcPr calcId="145621"/>
</workbook>
</file>

<file path=xl/calcChain.xml><?xml version="1.0" encoding="utf-8"?>
<calcChain xmlns="http://schemas.openxmlformats.org/spreadsheetml/2006/main">
  <c r="J37" i="1" l="1"/>
  <c r="I37" i="1"/>
  <c r="H37" i="1"/>
  <c r="G37" i="1"/>
  <c r="K37" i="1" s="1"/>
  <c r="K36" i="1"/>
  <c r="K35" i="1"/>
  <c r="K34" i="1"/>
  <c r="K33" i="1"/>
  <c r="K25" i="1"/>
  <c r="K24" i="1"/>
  <c r="K23" i="1"/>
  <c r="K22" i="1"/>
  <c r="K21" i="1"/>
  <c r="K20" i="1"/>
  <c r="K19" i="1"/>
  <c r="K18" i="1"/>
  <c r="K17" i="1"/>
  <c r="K16" i="1"/>
  <c r="K15" i="1"/>
  <c r="K14" i="1"/>
  <c r="K26" i="1" s="1"/>
  <c r="K28" i="1" s="1"/>
  <c r="K13" i="1"/>
  <c r="K27" i="1" s="1"/>
  <c r="K12" i="1"/>
  <c r="I8" i="1"/>
  <c r="F8" i="1"/>
  <c r="C8" i="1"/>
  <c r="I4" i="1"/>
  <c r="E4" i="1"/>
  <c r="W21" i="11"/>
  <c r="V21" i="11"/>
  <c r="I21" i="11"/>
  <c r="W20" i="11"/>
  <c r="V20" i="11"/>
  <c r="I20" i="11"/>
  <c r="W19" i="11"/>
  <c r="V19" i="11"/>
  <c r="I19" i="11"/>
  <c r="W18" i="11"/>
  <c r="V18" i="11"/>
  <c r="I18" i="11"/>
  <c r="W17" i="11"/>
  <c r="V17" i="11"/>
  <c r="I17" i="11"/>
  <c r="W16" i="11"/>
  <c r="I16" i="11"/>
  <c r="V16" i="11" s="1"/>
  <c r="W15" i="11"/>
  <c r="I15" i="11"/>
  <c r="V15" i="11" s="1"/>
  <c r="W14" i="11"/>
  <c r="I14" i="11"/>
  <c r="V14" i="11" s="1"/>
  <c r="W13" i="11"/>
  <c r="V13" i="11"/>
  <c r="I13" i="11"/>
  <c r="W12" i="11"/>
  <c r="I23" i="11" s="1"/>
  <c r="I12" i="11"/>
  <c r="V12" i="11" s="1"/>
  <c r="F8" i="11"/>
  <c r="D8" i="11"/>
  <c r="B8" i="11"/>
  <c r="H4" i="11"/>
  <c r="D4" i="11"/>
  <c r="N27" i="6"/>
  <c r="N26" i="6"/>
  <c r="N25" i="6"/>
  <c r="N24" i="6"/>
  <c r="N23" i="6"/>
  <c r="N22" i="6"/>
  <c r="N21" i="6"/>
  <c r="N20" i="6"/>
  <c r="N19" i="6"/>
  <c r="N28" i="6" s="1"/>
  <c r="L16" i="6"/>
  <c r="L14" i="6"/>
  <c r="L13" i="6"/>
  <c r="L12" i="6"/>
  <c r="L11" i="6"/>
  <c r="L10" i="6"/>
  <c r="L9" i="6"/>
  <c r="L8" i="6"/>
  <c r="L7" i="6"/>
  <c r="L6" i="6"/>
  <c r="L15" i="6" s="1"/>
  <c r="B1" i="7"/>
  <c r="H20" i="5"/>
  <c r="G20" i="5"/>
  <c r="F20" i="5"/>
  <c r="E20" i="5"/>
  <c r="D20" i="5"/>
  <c r="C20" i="5"/>
  <c r="H18" i="5"/>
  <c r="H16" i="5"/>
  <c r="G16" i="5"/>
  <c r="F16" i="5"/>
  <c r="E16" i="5"/>
  <c r="D16" i="5"/>
  <c r="C16" i="5"/>
  <c r="H14" i="5"/>
  <c r="H13" i="5"/>
  <c r="H8" i="5"/>
  <c r="E8" i="5"/>
  <c r="B8" i="5"/>
  <c r="A55" i="9"/>
  <c r="A49" i="9"/>
  <c r="A46" i="9"/>
  <c r="A42" i="9"/>
  <c r="A38" i="9"/>
  <c r="A34" i="9"/>
  <c r="A33" i="9"/>
  <c r="A30" i="9"/>
  <c r="A28" i="9"/>
  <c r="A26" i="9"/>
  <c r="A23" i="9"/>
  <c r="A16" i="9"/>
  <c r="A14" i="9"/>
  <c r="A10" i="9"/>
  <c r="A9" i="9"/>
  <c r="A6" i="9"/>
  <c r="A5" i="9"/>
  <c r="A2" i="9"/>
  <c r="A1" i="9"/>
  <c r="C56" i="8"/>
  <c r="A56" i="9" s="1"/>
  <c r="C54" i="8"/>
  <c r="A54" i="9" s="1"/>
  <c r="C53" i="8"/>
  <c r="A53" i="9" s="1"/>
  <c r="C52" i="8"/>
  <c r="A52" i="9" s="1"/>
  <c r="C51" i="8"/>
  <c r="A51" i="9" s="1"/>
  <c r="C50" i="8"/>
  <c r="A50" i="9" s="1"/>
  <c r="C48" i="8"/>
  <c r="A48" i="9" s="1"/>
  <c r="C47" i="8"/>
  <c r="A47" i="9" s="1"/>
  <c r="C46" i="8"/>
  <c r="C45" i="8"/>
  <c r="A45" i="9" s="1"/>
  <c r="C44" i="8"/>
  <c r="A44" i="9" s="1"/>
  <c r="C43" i="8"/>
  <c r="A43" i="9" s="1"/>
  <c r="C42" i="8"/>
  <c r="C41" i="8"/>
  <c r="A41" i="9" s="1"/>
  <c r="C40" i="8"/>
  <c r="A40" i="9" s="1"/>
  <c r="C39" i="8"/>
  <c r="A39" i="9" s="1"/>
  <c r="C38" i="8"/>
  <c r="C37" i="8"/>
  <c r="A37" i="9" s="1"/>
  <c r="C36" i="8"/>
  <c r="A36" i="9" s="1"/>
  <c r="C35" i="8"/>
  <c r="A35" i="9" s="1"/>
  <c r="C34" i="8"/>
  <c r="C32" i="8"/>
  <c r="A32" i="9" s="1"/>
  <c r="C31" i="8"/>
  <c r="A31" i="9" s="1"/>
  <c r="C30" i="8"/>
  <c r="C29" i="8"/>
  <c r="A29" i="9" s="1"/>
  <c r="C27" i="8"/>
  <c r="A27" i="9" s="1"/>
  <c r="C26" i="8"/>
  <c r="C25" i="8"/>
  <c r="A25" i="9" s="1"/>
  <c r="C24" i="8"/>
  <c r="A24" i="9" s="1"/>
  <c r="C22" i="8"/>
  <c r="A22" i="9" s="1"/>
  <c r="C21" i="8"/>
  <c r="A21" i="9" s="1"/>
  <c r="C20" i="8"/>
  <c r="A20" i="9" s="1"/>
  <c r="C19" i="8"/>
  <c r="A19" i="9" s="1"/>
  <c r="C18" i="8"/>
  <c r="A18" i="9" s="1"/>
  <c r="C17" i="8"/>
  <c r="A17" i="9" s="1"/>
  <c r="C15" i="8"/>
  <c r="A15" i="9" s="1"/>
  <c r="C14" i="8"/>
  <c r="C13" i="8"/>
  <c r="A13" i="9" s="1"/>
  <c r="C12" i="8"/>
  <c r="A12" i="9" s="1"/>
  <c r="C11" i="8"/>
  <c r="A11" i="9" s="1"/>
  <c r="C10" i="8"/>
  <c r="C8" i="8"/>
  <c r="A8" i="9" s="1"/>
  <c r="C7" i="8"/>
  <c r="A7" i="9" s="1"/>
  <c r="C6" i="8"/>
  <c r="C4" i="8"/>
  <c r="A4" i="9" s="1"/>
  <c r="C3" i="8"/>
  <c r="C58" i="8" s="1"/>
  <c r="C2" i="8"/>
  <c r="M42" i="2"/>
  <c r="N42" i="2" s="1"/>
  <c r="M41" i="2"/>
  <c r="N41" i="2" s="1"/>
  <c r="M40" i="2"/>
  <c r="N40" i="2" s="1"/>
  <c r="M39" i="2"/>
  <c r="N39" i="2" s="1"/>
  <c r="M38" i="2"/>
  <c r="N38" i="2" s="1"/>
  <c r="M37" i="2"/>
  <c r="N37" i="2" s="1"/>
  <c r="M34" i="2"/>
  <c r="N34" i="2" s="1"/>
  <c r="M33" i="2"/>
  <c r="N33" i="2" s="1"/>
  <c r="M32" i="2"/>
  <c r="N32" i="2" s="1"/>
  <c r="M31" i="2"/>
  <c r="N31" i="2" s="1"/>
  <c r="M28" i="2"/>
  <c r="N28" i="2" s="1"/>
  <c r="M27" i="2"/>
  <c r="N27" i="2" s="1"/>
  <c r="M26" i="2"/>
  <c r="N26" i="2" s="1"/>
  <c r="M25" i="2"/>
  <c r="N25" i="2" s="1"/>
  <c r="M24" i="2"/>
  <c r="N24" i="2" s="1"/>
  <c r="M22" i="2"/>
  <c r="N22" i="2" s="1"/>
  <c r="M21" i="2"/>
  <c r="N21" i="2" s="1"/>
  <c r="M20" i="2"/>
  <c r="N20" i="2" s="1"/>
  <c r="M19" i="2"/>
  <c r="N19" i="2" s="1"/>
  <c r="M18" i="2"/>
  <c r="N18" i="2" s="1"/>
  <c r="M17" i="2"/>
  <c r="N17" i="2" s="1"/>
  <c r="M16" i="2"/>
  <c r="N16" i="2" s="1"/>
  <c r="M15" i="2"/>
  <c r="N15" i="2" s="1"/>
  <c r="M14" i="2"/>
  <c r="N14" i="2" s="1"/>
  <c r="M13" i="2"/>
  <c r="N13" i="2" s="1"/>
  <c r="M12" i="2"/>
  <c r="N12" i="2" s="1"/>
  <c r="N44" i="2" s="1"/>
  <c r="I22" i="11" l="1"/>
  <c r="I24" i="11" s="1"/>
  <c r="A3" i="9"/>
</calcChain>
</file>

<file path=xl/comments1.xml><?xml version="1.0" encoding="utf-8"?>
<comments xmlns="http://schemas.openxmlformats.org/spreadsheetml/2006/main">
  <authors>
    <author>Todd A Taylor</author>
  </authors>
  <commentList>
    <comment ref="C11" authorId="0">
      <text>
        <r>
          <rPr>
            <b/>
            <sz val="9"/>
            <color indexed="81"/>
            <rFont val="Tahoma"/>
            <family val="2"/>
          </rPr>
          <t>Todd A Taylor:</t>
        </r>
        <r>
          <rPr>
            <sz val="9"/>
            <color indexed="81"/>
            <rFont val="Tahoma"/>
            <family val="2"/>
          </rPr>
          <t xml:space="preserve">
If High Risk is determined for any question, the full PIJ must be used.</t>
        </r>
      </text>
    </comment>
    <comment ref="K11" authorId="0">
      <text>
        <r>
          <rPr>
            <b/>
            <sz val="9"/>
            <color indexed="81"/>
            <rFont val="Tahoma"/>
            <family val="2"/>
          </rPr>
          <t>Todd A Taylor:</t>
        </r>
        <r>
          <rPr>
            <sz val="9"/>
            <color indexed="81"/>
            <rFont val="Tahoma"/>
            <family val="2"/>
          </rPr>
          <t xml:space="preserve">
1-10 (10=High Importance)</t>
        </r>
      </text>
    </comment>
    <comment ref="N11" authorId="0">
      <text>
        <r>
          <rPr>
            <b/>
            <sz val="9"/>
            <color indexed="81"/>
            <rFont val="Tahoma"/>
            <family val="2"/>
          </rPr>
          <t>Todd A Taylor:</t>
        </r>
        <r>
          <rPr>
            <sz val="9"/>
            <color indexed="81"/>
            <rFont val="Tahoma"/>
            <family val="2"/>
          </rPr>
          <t xml:space="preserve">
Based on the Weight. If number is under 5, a high risk answer will still allow agency to use the PIJ-Lite</t>
        </r>
      </text>
    </comment>
  </commentList>
</comments>
</file>

<file path=xl/comments2.xml><?xml version="1.0" encoding="utf-8"?>
<comments xmlns="http://schemas.openxmlformats.org/spreadsheetml/2006/main">
  <authors>
    <author>JR</author>
  </authors>
  <commentList>
    <comment ref="C61" authorId="0">
      <text>
        <r>
          <rPr>
            <b/>
            <sz val="9"/>
            <color indexed="81"/>
            <rFont val="Tahoma"/>
            <family val="2"/>
          </rPr>
          <t>JR:</t>
        </r>
        <r>
          <rPr>
            <sz val="9"/>
            <color indexed="81"/>
            <rFont val="Tahoma"/>
            <family val="2"/>
          </rPr>
          <t xml:space="preserve">
Where do you want me to enter the text?</t>
        </r>
      </text>
    </comment>
  </commentList>
</comments>
</file>

<file path=xl/sharedStrings.xml><?xml version="1.0" encoding="utf-8"?>
<sst xmlns="http://schemas.openxmlformats.org/spreadsheetml/2006/main" count="428" uniqueCount="243">
  <si>
    <t>Category</t>
  </si>
  <si>
    <t>Funding Source Category</t>
  </si>
  <si>
    <t>Total ($)</t>
  </si>
  <si>
    <t>Item</t>
  </si>
  <si>
    <t>To be provided by ASET</t>
  </si>
  <si>
    <t>Project Information</t>
  </si>
  <si>
    <t>Project Name</t>
  </si>
  <si>
    <t>Agency Name</t>
  </si>
  <si>
    <t>Date Submitted</t>
  </si>
  <si>
    <t>ASET - Arizona Strategic Enterprise Technology</t>
  </si>
  <si>
    <t>Year 1</t>
  </si>
  <si>
    <t>Year 2</t>
  </si>
  <si>
    <t>Year 3</t>
  </si>
  <si>
    <t>Year 4</t>
  </si>
  <si>
    <t>Year 5</t>
  </si>
  <si>
    <t>Federal Funds</t>
  </si>
  <si>
    <t xml:space="preserve">Project ID:  </t>
  </si>
  <si>
    <t xml:space="preserve">Date Accepted:  </t>
  </si>
  <si>
    <t>[--Select--]</t>
  </si>
  <si>
    <t>Fund Name</t>
  </si>
  <si>
    <t>Total Funding</t>
  </si>
  <si>
    <t>Currently Available</t>
  </si>
  <si>
    <t>New Request</t>
  </si>
  <si>
    <t>Operational Budget ($)</t>
  </si>
  <si>
    <t>Does the project involve multi-agency and/or multiple vendor coordination?</t>
  </si>
  <si>
    <t xml:space="preserve"> Project Funding (add sources as appropriate) </t>
  </si>
  <si>
    <t>Reason for Question</t>
  </si>
  <si>
    <t>High Risk Answer</t>
  </si>
  <si>
    <t>Project Questions</t>
  </si>
  <si>
    <t>Verifiable by OM?</t>
  </si>
  <si>
    <t>Weight</t>
  </si>
  <si>
    <t>Rating</t>
  </si>
  <si>
    <t>Yes</t>
  </si>
  <si>
    <t>No</t>
  </si>
  <si>
    <t>Development and new software is considered high risk</t>
  </si>
  <si>
    <t>Y</t>
  </si>
  <si>
    <t>Development is considered high risk</t>
  </si>
  <si>
    <t>Examples of lower risk PIJ's</t>
  </si>
  <si>
    <t>Lower risk PIJ</t>
  </si>
  <si>
    <t>Maturity of agency and technology</t>
  </si>
  <si>
    <t>N</t>
  </si>
  <si>
    <t>Multiple players are considered high risk</t>
  </si>
  <si>
    <t>Needs to go to ITAC</t>
  </si>
  <si>
    <t>RFP's are complicated, agency must be mature and/or SPO must be utilized</t>
  </si>
  <si>
    <t>Will the project require that a Request for Proposal (RFP) be issued?</t>
  </si>
  <si>
    <t>If complexity and capability are in sync</t>
  </si>
  <si>
    <t>Experience level of PM</t>
  </si>
  <si>
    <t>Measure of likelihood of success</t>
  </si>
  <si>
    <t>Are there any known schedule or budget constraints?</t>
  </si>
  <si>
    <t>Exp. of and with vendor</t>
  </si>
  <si>
    <t>Determines complexity</t>
  </si>
  <si>
    <t>Will the implementation involve major end user view or functionality changes?</t>
  </si>
  <si>
    <t>Agency Questions</t>
  </si>
  <si>
    <t>Current Agency risk</t>
  </si>
  <si>
    <t>Agency risk history</t>
  </si>
  <si>
    <t>Lack of agency history</t>
  </si>
  <si>
    <t>Maturity of agency</t>
  </si>
  <si>
    <t>Maturity</t>
  </si>
  <si>
    <t>Reason for Change</t>
  </si>
  <si>
    <t xml:space="preserve">Changed By </t>
  </si>
  <si>
    <t>Date</t>
  </si>
  <si>
    <t>Rev.</t>
  </si>
  <si>
    <t>ESTIMATED COSTS</t>
  </si>
  <si>
    <t>FY____</t>
  </si>
  <si>
    <t xml:space="preserve">FY____ </t>
  </si>
  <si>
    <t xml:space="preserve">FY____  </t>
  </si>
  <si>
    <t>Total</t>
  </si>
  <si>
    <t>Assessment Costs</t>
  </si>
  <si>
    <t>Development Costs</t>
  </si>
  <si>
    <t>Total Development Costs (including Assessment)</t>
  </si>
  <si>
    <t>Operational Costs (if estimate is available)</t>
  </si>
  <si>
    <t>Total Estimated Project Costs</t>
  </si>
  <si>
    <t xml:space="preserve"> Pre-Project Investment Justication - Financials</t>
  </si>
  <si>
    <t>Qty</t>
  </si>
  <si>
    <t>Unit Cost</t>
  </si>
  <si>
    <t>Extended Cost</t>
  </si>
  <si>
    <t>Operational Cost</t>
  </si>
  <si>
    <t>I. Itemized List with Costs</t>
  </si>
  <si>
    <t>Bad answer, low weight</t>
  </si>
  <si>
    <t>Bad answer, high weight</t>
  </si>
  <si>
    <t>Will a dedicated Project Manager (PM) be assigned?</t>
  </si>
  <si>
    <t>Description</t>
  </si>
  <si>
    <t xml:space="preserve"> Project Investment Justification - Risk Matrix</t>
  </si>
  <si>
    <t>Risk</t>
  </si>
  <si>
    <t>PROJECT RISK LEVEL</t>
  </si>
  <si>
    <t>Individual Risk</t>
  </si>
  <si>
    <t>Avg Risk</t>
  </si>
  <si>
    <t>1 - 2</t>
  </si>
  <si>
    <t>5 - 7</t>
  </si>
  <si>
    <t>8 - 10</t>
  </si>
  <si>
    <t>Total Cost:</t>
  </si>
  <si>
    <t>Total from PIJ Financials:</t>
  </si>
  <si>
    <t>Application Systems</t>
  </si>
  <si>
    <t>Application Enhancements</t>
  </si>
  <si>
    <t>New Application Development</t>
  </si>
  <si>
    <t>Database Systems</t>
  </si>
  <si>
    <t>Data Warehouse/Mart</t>
  </si>
  <si>
    <t>Database consolidation/migration/ETL</t>
  </si>
  <si>
    <t>Database Products and Tools</t>
  </si>
  <si>
    <t>Hardware</t>
  </si>
  <si>
    <t>LAN/WAN Infrastructure</t>
  </si>
  <si>
    <t>Mainframe Infrastructure</t>
  </si>
  <si>
    <t>PC Purchases, Peripherals</t>
  </si>
  <si>
    <t>Public Safety Radios, Systems</t>
  </si>
  <si>
    <t>Storage Area Network Devices</t>
  </si>
  <si>
    <t>All Other Hardware</t>
  </si>
  <si>
    <t>Software</t>
  </si>
  <si>
    <t>COTS Application Acquisition</t>
  </si>
  <si>
    <t>COTS Application Customization</t>
  </si>
  <si>
    <t>Mainframe Systems Software</t>
  </si>
  <si>
    <t>Open Source</t>
  </si>
  <si>
    <t>PC/LAN Systems Software</t>
  </si>
  <si>
    <t>All Other Software</t>
  </si>
  <si>
    <t>Telecommunications</t>
  </si>
  <si>
    <t>Network Communications Infrastructure</t>
  </si>
  <si>
    <t>Telephony Upgrade-Business-specific</t>
  </si>
  <si>
    <t>Telephony Upgrade-EIC solution</t>
  </si>
  <si>
    <t>Videoconferencing</t>
  </si>
  <si>
    <t>Web</t>
  </si>
  <si>
    <t>az.gov Web Portal Interface</t>
  </si>
  <si>
    <t>Internal Use Web Application</t>
  </si>
  <si>
    <t>Mobile App Business-specific Acquisition</t>
  </si>
  <si>
    <t>Mobile App Development</t>
  </si>
  <si>
    <t>Specialty Products</t>
  </si>
  <si>
    <t>Business Intelligence System</t>
  </si>
  <si>
    <t>Disaster Recovery/BCP</t>
  </si>
  <si>
    <t>Document Management/Imaging</t>
  </si>
  <si>
    <t>eLicensing</t>
  </si>
  <si>
    <t>E-Signatures</t>
  </si>
  <si>
    <t>GIS</t>
  </si>
  <si>
    <t>Management Systems - Financial,    Grants, Asset</t>
  </si>
  <si>
    <t>Multi agency project</t>
  </si>
  <si>
    <t>Other Imaging-Photos, Fingerprints</t>
  </si>
  <si>
    <t>RFP Required</t>
  </si>
  <si>
    <t>Security</t>
  </si>
  <si>
    <t>State-wide/enterprise solution</t>
  </si>
  <si>
    <t>Thin Client/Virtual</t>
  </si>
  <si>
    <t>Wireless</t>
  </si>
  <si>
    <t xml:space="preserve">All Other </t>
  </si>
  <si>
    <t>Services</t>
  </si>
  <si>
    <t>Contract Project Mgmt Services</t>
  </si>
  <si>
    <t>Contractor Support Services</t>
  </si>
  <si>
    <t>Install/Configuration Contract Services</t>
  </si>
  <si>
    <t>Outsource/Hosting</t>
  </si>
  <si>
    <t>All Other</t>
  </si>
  <si>
    <t xml:space="preserve">Other - Please specify: </t>
  </si>
  <si>
    <t>Click here to enter text.</t>
  </si>
  <si>
    <t>Areas of Impact</t>
  </si>
  <si>
    <t xml:space="preserve">Please check which of the following technology areas will be included in the proposed solution - check all that apply: </t>
  </si>
  <si>
    <t>Selected Area of Impact</t>
  </si>
  <si>
    <t>Development Cost</t>
  </si>
  <si>
    <t>Prof &amp; Outside Services</t>
  </si>
  <si>
    <t>Communications</t>
  </si>
  <si>
    <t>Facilities</t>
  </si>
  <si>
    <t>Other</t>
  </si>
  <si>
    <t>Decrease width</t>
  </si>
  <si>
    <t>Attaching quote to itemized list is optional</t>
  </si>
  <si>
    <t>Tax (if app)</t>
  </si>
  <si>
    <t>Link to development cost field above</t>
  </si>
  <si>
    <t>Tax 
(if app)</t>
  </si>
  <si>
    <t>Project Cost - Itemized</t>
  </si>
  <si>
    <t>Professional  &amp; Outside Services</t>
  </si>
  <si>
    <t>Type</t>
  </si>
  <si>
    <t>Development</t>
  </si>
  <si>
    <t>Operational</t>
  </si>
  <si>
    <t>Agency Response (Y/N)</t>
  </si>
  <si>
    <t>?</t>
  </si>
  <si>
    <t>General Funds</t>
  </si>
  <si>
    <t>Development Cost:</t>
  </si>
  <si>
    <t>Operational Cost:</t>
  </si>
  <si>
    <t>Other Appropriated Funds</t>
  </si>
  <si>
    <t>Other Non-Appropriated Funds</t>
  </si>
  <si>
    <t>Will the project involve the use of any Personally Identifiable information (PII) or Protected Health Information (PHI)?</t>
  </si>
  <si>
    <t>3-4</t>
  </si>
  <si>
    <t>5-6</t>
  </si>
  <si>
    <t xml:space="preserve"> Project Investment Justification - Financials</t>
  </si>
  <si>
    <t>Qty or Hours</t>
  </si>
  <si>
    <t>Investment Sustainability Questions</t>
  </si>
  <si>
    <t>Development or Operational</t>
  </si>
  <si>
    <t xml:space="preserve"> Project Investment Justification - Itemized List</t>
  </si>
  <si>
    <t>Licensing &amp; Maintenance Fees</t>
  </si>
  <si>
    <t>Total Itemization of Costs:</t>
  </si>
  <si>
    <t>PIJ Development &amp; Operational Cost Summary</t>
  </si>
  <si>
    <t>Development Budget ($)</t>
  </si>
  <si>
    <t>Does your agency and/or the proposed vendor have the resources and supporting infrastructure currently in place to sustain the proposed investment?</t>
  </si>
  <si>
    <t>Total of Operational Cost</t>
  </si>
  <si>
    <t>Total of Development Cost</t>
  </si>
  <si>
    <t>Dev</t>
  </si>
  <si>
    <t>Op</t>
  </si>
  <si>
    <t>Filling out the Funding Source table - columns are as follows: 
• "Funding Source" - fixed entries identifying the categories of funding that may be used.
• "Fund Name " - it is important you provide a name for each Funding Source to be used for the project.
• "Development Budget ($)" - input the dollars allocated to fund the Development Costs in the PIJ, from each Fund Source, and also within the proper column "Currently Available" or "New Request".
• "Operational Budget ($)" column - input the dollars allocated to fund the Operational Costs in the PIJ, from each Fund Source, and also within the proper column "Currently Available" or "New Request".
• "Total ($)" - this is a calculated field which totals each row.</t>
  </si>
  <si>
    <t>Updating the "PIJ Financials" Work Sheet  (cont.)</t>
  </si>
  <si>
    <t xml:space="preserve">There are two tables on this page - both must be completed if doing a full PIJ:
• PIJ Development &amp; Operational Cost Summary 
• Project Funding 
Filling out the PIJ Development &amp; Operational Cost Summary - columns are as follows:
• "Description" - this indicates the cost category.
• "Type" - there are individual rows for each "Description"  type. Costs should be entered in the applicable row based on when the charge will occur, either during the development cycle or after implementation when the solution is in operational mode.
• "Year1" through "Year 5" - these columns exist to facilitate entry of the cost during the Fiscal Year that the cost will be incurred. 
• "Extended Cost" - this is a calculated field based on entries for each row.
At the end of the table you will see calculated subtotals for "Development Cost", "Operational Cost", and "Total Cost". The ADOA-ASET Oversight group will be reviewing your PIJ and assuring the cost totals reconcile with the Itemized List work sheet tables.
 </t>
  </si>
  <si>
    <t xml:space="preserve">Updating the "PIJ Financials" Work Sheet  </t>
  </si>
  <si>
    <t xml:space="preserve">Updating the "Itemized List" Work Sheet  </t>
  </si>
  <si>
    <t xml:space="preserve">Simply click all areas that apply. It's probable that you may need to click multiple items. </t>
  </si>
  <si>
    <t xml:space="preserve">Updating the "Areas of Impact" Work Sheet  </t>
  </si>
  <si>
    <t xml:space="preserve">
Starting at table "Project Questions" answer each question as yes(Y) or no(N) in each subsection.
The agency replies to these questions will assist ADOA-ASET in determining the overall risk of the project.  The answers may also influence ADOA-ASET in requesting further information on the PIJ.
 </t>
  </si>
  <si>
    <t xml:space="preserve">Updating the "Risk Matrix" Work Sheet  </t>
  </si>
  <si>
    <t>How to Save your File</t>
  </si>
  <si>
    <t>Instructions</t>
  </si>
  <si>
    <t>PIJ Excel Worksheets Instructions</t>
  </si>
  <si>
    <t>Does this system interface among 2 or more applications?</t>
  </si>
  <si>
    <t>Are there other high risk project items not identified? If so, please explain below:</t>
  </si>
  <si>
    <t>Does the project have the correct skillset and number of in-house resources assigned to meet the objectives?</t>
  </si>
  <si>
    <t>ADOA-ASET - Arizona Strategic Enterprise Technology</t>
  </si>
  <si>
    <t>To be Provided by ADOA-ASET</t>
  </si>
  <si>
    <t>To Be Provided by ADOA-ASET</t>
  </si>
  <si>
    <t>Has your agency addressed supporting components to ensure the investment can be sustained, e.g., documentation, application ownership, portability, plans upon contract/support termination?</t>
  </si>
  <si>
    <t>Is there any possibility that project implementation costs could reach $1 million or more? (Include professional services, hardware, software, license fees, taxes, shipping, etc.)</t>
  </si>
  <si>
    <t xml:space="preserve">Are ongoing/5-year support costs, once the project has been implemented, reflected in the operational costs for the PIJ? </t>
  </si>
  <si>
    <t>Does the project involve customized software not previously implemented by your agency?</t>
  </si>
  <si>
    <t>Does the project involve a customized application not previously developed by your agency?</t>
  </si>
  <si>
    <t>Does the project involve any technology that is new and/or unfamiliar to your agency?</t>
  </si>
  <si>
    <t>Does your agency have experience with the vendor (if used), and does the vendor have professional experience with similar projects?</t>
  </si>
  <si>
    <t>Does the production site have sufficent failover and disaster recovery plans in place to assure your agency will be able to recover from an unplanned incident?</t>
  </si>
  <si>
    <t>Are all current agency projects in "Green" status, with no outstanding issues that ADOA-ASET is monitoring?</t>
  </si>
  <si>
    <t>Does your agency currently have any projects that are in "Red" status?</t>
  </si>
  <si>
    <t xml:space="preserve">Has your agency demonstrated a consistent reporting relationship with ADOA-ASET Oversight, e.g. reports submitted on time and accurate (verified by CIO)? </t>
  </si>
  <si>
    <t>Has it been more than 2 years since your agency submitted a PIJ?</t>
  </si>
  <si>
    <t>Does your agency have a formal project methodology in place?</t>
  </si>
  <si>
    <t>Is this your agency's first PIJ?</t>
  </si>
  <si>
    <r>
      <t xml:space="preserve">ADOA-ASET set this document up as an embedded MS-Excel file opened from the PIJ MS-Word document. For this reason, once you have opened this Excel file and made changes, there is no need to save the file changes as a separate document.  File changes will be saved in the Excel file upon the closing of the Excel file. The changes will be saved in the Word document embedded Excel link, once you save the PIJ Word document. 
However as always, to assure you do not lose data updates while you are working, it is good practice to exercise the above "save" scenario as you progress with your work on the PIJ. 
Again saving your data updates from this Excel file only requires that you close the Excel file and then save the Word document (PIJ) that holds the link for the Excel file.
</t>
    </r>
    <r>
      <rPr>
        <u/>
        <sz val="11"/>
        <color theme="1"/>
        <rFont val="Calibri"/>
        <family val="2"/>
        <scheme val="minor"/>
      </rPr>
      <t xml:space="preserve">In Summary: </t>
    </r>
    <r>
      <rPr>
        <sz val="11"/>
        <color theme="1"/>
        <rFont val="Calibri"/>
        <family val="2"/>
        <scheme val="minor"/>
      </rPr>
      <t xml:space="preserve">
• Open this Excel file by clicking/launching the embedded Excel file in the PIJ Word document.
• Input your data in the Excel file.
• Close the Excel file and the changes will be reflected in the PIJ Word document embedded Excel file.
• Save the PIJ Word document. 
• Your changes to the embedded Excel file are now saved and will be available whenever you open the PIJ Word document and launch the embedded Excel file.</t>
    </r>
  </si>
  <si>
    <t>Start at table "Project Cost - Itemized" - input data into columns as follows:
• "Description" - input a user description of the item whether labor or equipment.
• "Category"- select what billable category this item would be billed to. Use the drop down for selection items.
• "Development" or "Operational" - select which cost type this is. Use drop down for selections.
• "Qty or Hours" - input the count of items pertaining to the description (e.g., servers) or the quantity of hours pertaining to the description (e.g., labor hours).
• "Unit Cost" - input the cost per unit or hour if labor.
• "Tax" - calculate the applicable tax on the item and input. If there is no tax, or if it is reflected in the Other category, leave this blank.
• "Extended Cost" - this is a calculated field so no need for input here.
At the end of the table you will see calculated subtotals for "Total of Development Cost", "Total of Operational Cost", and "Total Itemization of Costs". The ADOA-ASET Oversight group will be reviewing your PIJ and assuring the Itemized List totals reconcile with the PIJ Financials work sheet tables.</t>
  </si>
  <si>
    <t>Will the technology and all required services be acquired off existing State contract(s)?</t>
  </si>
  <si>
    <t>Initial Release</t>
  </si>
  <si>
    <t>Todd Taylor</t>
  </si>
  <si>
    <t>01.01</t>
  </si>
  <si>
    <t>Final Release</t>
  </si>
  <si>
    <t>Hala Monsour</t>
  </si>
  <si>
    <t>Does the project fall into one of the following categories:
- hardware technology refresh, e.g., PCs, laptops, radios, peripherals, etc.? 
- software version refresh, e.g., MS Office 2010 replacing 2007?
- enhancements to an existing application, e.g., web app, internal system?</t>
  </si>
  <si>
    <t>Hardware Technology Refresh</t>
  </si>
  <si>
    <t>Department of Child Safety</t>
  </si>
  <si>
    <t>HP Elitbook 850 G1 Win 7 64-bit (downgrade from Win 8.1) Intel Core i5-4300U 1.9ghz, 15.6" webcam, 16gb ram, 500gb hdd, (no optical drive) wifi, Mobile Broadband, 3/3/0 Warranty</t>
  </si>
  <si>
    <t>HP 9X5 Next- Business-Day On-Site Coverage with Computrace, 3yr</t>
  </si>
  <si>
    <t>Promo 2013 HP UltraSlim Docking Station</t>
  </si>
  <si>
    <t>HP ElitDisplay E221 23-Inc LED Backlit Monitor</t>
  </si>
  <si>
    <t>HP Stylish KB/ Mouse USB</t>
  </si>
  <si>
    <t>HP Essential Messenger Carrying Case</t>
  </si>
  <si>
    <t>State (ADOA Transition Fund)</t>
  </si>
  <si>
    <t>Title IV-E, Title IV-B</t>
  </si>
  <si>
    <t>TANF</t>
  </si>
  <si>
    <t>SSBG</t>
  </si>
  <si>
    <t>DCS FY15 Laptop Replacement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</si>
</sst>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2" formatCode="_(&quot;$&quot;* #,##0_);_(&quot;$&quot;* \(#,##0\);_(&quot;$&quot;* &quot;-&quot;_);_(@_)"/>
    <numFmt numFmtId="44" formatCode="_(&quot;$&quot;* #,##0.00_);_(&quot;$&quot;* \(#,##0.00\);_(&quot;$&quot;* &quot;-&quot;??_);_(@_)"/>
    <numFmt numFmtId="164" formatCode="mm/dd/yy;@"/>
    <numFmt numFmtId="165" formatCode="&quot;&quot;"/>
    <numFmt numFmtId="166" formatCode="&quot;$&quot;#,##0"/>
    <numFmt numFmtId="167" formatCode="&quot;$&quot;#,##0.00"/>
  </numFmts>
  <fonts count="50"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Calibri"/>
      <family val="2"/>
    </font>
    <font>
      <b/>
      <sz val="14"/>
      <color indexed="8"/>
      <name val="Arial"/>
      <family val="2"/>
    </font>
    <font>
      <sz val="14"/>
      <color indexed="8"/>
      <name val="Arial"/>
      <family val="2"/>
    </font>
    <font>
      <b/>
      <sz val="12"/>
      <color indexed="8"/>
      <name val="Arial"/>
      <family val="2"/>
    </font>
    <font>
      <sz val="12"/>
      <color indexed="8"/>
      <name val="Arial"/>
      <family val="2"/>
    </font>
    <font>
      <b/>
      <sz val="10"/>
      <color indexed="8"/>
      <name val="Arial"/>
      <family val="2"/>
    </font>
    <font>
      <sz val="10"/>
      <color indexed="8"/>
      <name val="Arial"/>
      <family val="2"/>
    </font>
    <font>
      <sz val="11"/>
      <color indexed="8"/>
      <name val="Arial"/>
      <family val="2"/>
    </font>
    <font>
      <sz val="10"/>
      <name val="Arial"/>
      <family val="2"/>
    </font>
    <font>
      <sz val="12"/>
      <color indexed="8"/>
      <name val="Calibri"/>
      <family val="2"/>
    </font>
    <font>
      <sz val="9"/>
      <color indexed="81"/>
      <name val="Tahoma"/>
      <family val="2"/>
    </font>
    <font>
      <sz val="8"/>
      <name val="Arial"/>
      <family val="2"/>
    </font>
    <font>
      <b/>
      <sz val="9"/>
      <color indexed="81"/>
      <name val="Tahoma"/>
      <family val="2"/>
    </font>
    <font>
      <b/>
      <i/>
      <sz val="10"/>
      <name val="Arial"/>
      <family val="2"/>
    </font>
    <font>
      <i/>
      <sz val="10"/>
      <name val="Arial"/>
      <family val="2"/>
    </font>
    <font>
      <b/>
      <sz val="9"/>
      <name val="Arial"/>
      <family val="2"/>
    </font>
    <font>
      <b/>
      <sz val="11"/>
      <color theme="1"/>
      <name val="Calibri"/>
      <family val="2"/>
      <scheme val="minor"/>
    </font>
    <font>
      <sz val="10"/>
      <color theme="1"/>
      <name val="Arial"/>
      <family val="2"/>
    </font>
    <font>
      <sz val="11"/>
      <color theme="1"/>
      <name val="Arial"/>
      <family val="2"/>
    </font>
    <font>
      <b/>
      <sz val="12"/>
      <color theme="1"/>
      <name val="Calibri"/>
      <family val="2"/>
      <scheme val="minor"/>
    </font>
    <font>
      <sz val="12"/>
      <color theme="1"/>
      <name val="Calibri"/>
      <family val="2"/>
      <scheme val="minor"/>
    </font>
    <font>
      <b/>
      <i/>
      <sz val="12"/>
      <color rgb="FF000000"/>
      <name val="Arial"/>
      <family val="2"/>
    </font>
    <font>
      <i/>
      <sz val="10"/>
      <color rgb="FF8C0005"/>
      <name val="Arial"/>
      <family val="2"/>
    </font>
    <font>
      <b/>
      <sz val="10"/>
      <color rgb="FFFF0000"/>
      <name val="Arial"/>
      <family val="2"/>
    </font>
    <font>
      <b/>
      <sz val="12"/>
      <color indexed="8"/>
      <name val="Calibri"/>
      <family val="2"/>
      <scheme val="minor"/>
    </font>
    <font>
      <sz val="10"/>
      <color indexed="8"/>
      <name val="Calibri"/>
      <family val="2"/>
      <scheme val="minor"/>
    </font>
    <font>
      <sz val="10"/>
      <color theme="1"/>
      <name val="Calibri"/>
      <family val="2"/>
      <scheme val="minor"/>
    </font>
    <font>
      <sz val="11"/>
      <color indexed="8"/>
      <name val="Calibri"/>
      <family val="2"/>
      <scheme val="minor"/>
    </font>
    <font>
      <b/>
      <sz val="10"/>
      <color indexed="8"/>
      <name val="Calibri"/>
      <family val="2"/>
      <scheme val="minor"/>
    </font>
    <font>
      <b/>
      <sz val="8"/>
      <name val="Calibri"/>
      <family val="2"/>
      <scheme val="minor"/>
    </font>
    <font>
      <sz val="10"/>
      <name val="Calibri"/>
      <family val="2"/>
      <scheme val="minor"/>
    </font>
    <font>
      <b/>
      <sz val="14"/>
      <color theme="1"/>
      <name val="Calibri"/>
      <family val="2"/>
      <scheme val="minor"/>
    </font>
    <font>
      <sz val="11"/>
      <name val="Calibri"/>
      <family val="2"/>
      <scheme val="minor"/>
    </font>
    <font>
      <b/>
      <sz val="11"/>
      <name val="Calibri"/>
      <family val="2"/>
      <scheme val="minor"/>
    </font>
    <font>
      <sz val="10"/>
      <color rgb="FFFF0000"/>
      <name val="Calibri"/>
      <family val="2"/>
      <scheme val="minor"/>
    </font>
    <font>
      <b/>
      <sz val="16"/>
      <color theme="1"/>
      <name val="Calibri"/>
      <family val="2"/>
      <scheme val="minor"/>
    </font>
    <font>
      <sz val="12"/>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8"/>
      <color rgb="FF000000"/>
      <name val="Tahoma"/>
      <family val="2"/>
    </font>
    <font>
      <b/>
      <sz val="11"/>
      <color rgb="FF0070C0"/>
      <name val="Calibri"/>
      <family val="2"/>
      <scheme val="minor"/>
    </font>
    <font>
      <u/>
      <sz val="11"/>
      <color theme="1"/>
      <name val="Calibri"/>
      <family val="2"/>
      <scheme val="minor"/>
    </font>
    <font>
      <sz val="14"/>
      <color theme="1"/>
      <name val="Calibri"/>
      <family val="2"/>
      <scheme val="minor"/>
    </font>
    <font>
      <sz val="9"/>
      <name val="Calibri"/>
      <family val="2"/>
      <scheme val="minor"/>
    </font>
    <font>
      <sz val="9"/>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s>
  <borders count="66">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diagonal/>
    </border>
    <border>
      <left style="medium">
        <color theme="1"/>
      </left>
      <right/>
      <top style="medium">
        <color indexed="64"/>
      </top>
      <bottom style="thin">
        <color indexed="64"/>
      </bottom>
      <diagonal/>
    </border>
    <border>
      <left style="medium">
        <color theme="1"/>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theme="1"/>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theme="1"/>
      </left>
      <right/>
      <top/>
      <bottom style="medium">
        <color indexed="64"/>
      </bottom>
      <diagonal/>
    </border>
    <border>
      <left style="medium">
        <color theme="1"/>
      </left>
      <right/>
      <top style="medium">
        <color indexed="64"/>
      </top>
      <bottom/>
      <diagonal/>
    </border>
  </borders>
  <cellStyleXfs count="5">
    <xf numFmtId="0" fontId="0" fillId="0" borderId="0">
      <protection locked="0"/>
    </xf>
    <xf numFmtId="44" fontId="3" fillId="0" borderId="0" applyFont="0" applyFill="0" applyBorder="0" applyAlignment="0" applyProtection="0"/>
    <xf numFmtId="44" fontId="1" fillId="0" borderId="0" applyFont="0" applyFill="0" applyBorder="0" applyAlignment="0" applyProtection="0"/>
    <xf numFmtId="0" fontId="2" fillId="0" borderId="0"/>
    <xf numFmtId="0" fontId="12" fillId="0" borderId="0">
      <alignment wrapText="1"/>
    </xf>
  </cellStyleXfs>
  <cellXfs count="462">
    <xf numFmtId="0" fontId="0" fillId="0" borderId="0" xfId="0">
      <protection locked="0"/>
    </xf>
    <xf numFmtId="0" fontId="0" fillId="0" borderId="0" xfId="0" applyFont="1">
      <protection locked="0"/>
    </xf>
    <xf numFmtId="0" fontId="10" fillId="0" borderId="0" xfId="0" applyFont="1">
      <protection locked="0"/>
    </xf>
    <xf numFmtId="0" fontId="7" fillId="0" borderId="0" xfId="0" applyFont="1">
      <protection locked="0"/>
    </xf>
    <xf numFmtId="0" fontId="9" fillId="0" borderId="0" xfId="0" applyFont="1">
      <protection locked="0"/>
    </xf>
    <xf numFmtId="0" fontId="9" fillId="0" borderId="0" xfId="0" applyFont="1" applyAlignment="1">
      <alignment horizontal="right" vertical="center"/>
      <protection locked="0"/>
    </xf>
    <xf numFmtId="0" fontId="0" fillId="0" borderId="0" xfId="0" applyAlignment="1">
      <alignment vertical="center"/>
      <protection locked="0"/>
    </xf>
    <xf numFmtId="0" fontId="11" fillId="0" borderId="0" xfId="0" applyFont="1">
      <protection locked="0"/>
    </xf>
    <xf numFmtId="0" fontId="10" fillId="0" borderId="0" xfId="0" applyFont="1" applyAlignment="1">
      <alignment vertical="center"/>
      <protection locked="0"/>
    </xf>
    <xf numFmtId="0" fontId="13" fillId="0" borderId="0" xfId="0" applyFont="1" applyAlignment="1">
      <alignment horizontal="left"/>
      <protection locked="0"/>
    </xf>
    <xf numFmtId="0" fontId="9" fillId="5" borderId="1" xfId="0" applyFont="1" applyFill="1" applyBorder="1" applyAlignment="1">
      <alignment horizontal="center" vertical="center"/>
      <protection locked="0"/>
    </xf>
    <xf numFmtId="164" fontId="10" fillId="0" borderId="2" xfId="0" applyNumberFormat="1" applyFont="1" applyBorder="1" applyAlignment="1">
      <alignment horizontal="center"/>
      <protection locked="0"/>
    </xf>
    <xf numFmtId="0" fontId="21" fillId="0" borderId="0" xfId="0" applyFont="1">
      <protection locked="0"/>
    </xf>
    <xf numFmtId="0" fontId="21" fillId="0" borderId="0" xfId="0" applyFont="1" applyAlignment="1">
      <alignment vertical="center"/>
      <protection locked="0"/>
    </xf>
    <xf numFmtId="0" fontId="10" fillId="0" borderId="0" xfId="0" applyFont="1" applyAlignment="1">
      <alignment horizontal="left"/>
      <protection locked="0"/>
    </xf>
    <xf numFmtId="0" fontId="15" fillId="3" borderId="3" xfId="4" applyFont="1" applyFill="1" applyBorder="1" applyAlignment="1" applyProtection="1">
      <alignment horizontal="center" vertical="center" wrapText="1"/>
      <protection locked="0"/>
    </xf>
    <xf numFmtId="0" fontId="0" fillId="0" borderId="0" xfId="0" applyAlignment="1">
      <alignment vertical="top" wrapText="1"/>
      <protection locked="0"/>
    </xf>
    <xf numFmtId="0" fontId="0" fillId="0" borderId="0" xfId="0">
      <protection locked="0"/>
    </xf>
    <xf numFmtId="0" fontId="0" fillId="0" borderId="0" xfId="0" applyAlignment="1">
      <alignment vertical="top" wrapText="1"/>
      <protection locked="0"/>
    </xf>
    <xf numFmtId="0" fontId="0" fillId="6" borderId="0" xfId="0" applyFill="1" applyAlignment="1">
      <alignment horizontal="center" vertical="top"/>
      <protection locked="0"/>
    </xf>
    <xf numFmtId="0" fontId="0" fillId="6" borderId="0" xfId="0" applyFill="1" applyAlignment="1">
      <alignment horizontal="center" vertical="top" wrapText="1"/>
      <protection locked="0"/>
    </xf>
    <xf numFmtId="0" fontId="0" fillId="0" borderId="0" xfId="0" applyAlignment="1">
      <alignment wrapText="1"/>
      <protection locked="0"/>
    </xf>
    <xf numFmtId="0" fontId="0" fillId="0" borderId="0" xfId="0" applyAlignment="1">
      <alignment horizontal="center" vertical="center"/>
      <protection locked="0"/>
    </xf>
    <xf numFmtId="0" fontId="0" fillId="0" borderId="0" xfId="0" applyAlignment="1">
      <alignment horizontal="center" vertical="top" wrapText="1"/>
      <protection locked="0"/>
    </xf>
    <xf numFmtId="0" fontId="0" fillId="0" borderId="0" xfId="0" applyAlignment="1">
      <alignment horizontal="center" wrapText="1"/>
      <protection locked="0"/>
    </xf>
    <xf numFmtId="14" fontId="0" fillId="0" borderId="0" xfId="0" applyNumberFormat="1" applyAlignment="1">
      <alignment vertical="top" wrapText="1"/>
      <protection locked="0"/>
    </xf>
    <xf numFmtId="0" fontId="0" fillId="0" borderId="0" xfId="0" applyAlignment="1">
      <alignment horizontal="center"/>
      <protection locked="0"/>
    </xf>
    <xf numFmtId="0" fontId="17" fillId="3" borderId="9" xfId="0" applyFont="1" applyFill="1" applyBorder="1" applyAlignment="1">
      <alignment horizontal="left" vertical="top" wrapText="1"/>
      <protection locked="0"/>
    </xf>
    <xf numFmtId="44" fontId="18" fillId="3" borderId="9" xfId="1" applyFont="1" applyFill="1" applyBorder="1" applyAlignment="1">
      <alignment horizontal="left" vertical="top" wrapText="1"/>
    </xf>
    <xf numFmtId="0" fontId="19" fillId="4" borderId="9" xfId="0" applyFont="1" applyFill="1" applyBorder="1" applyAlignment="1">
      <alignment horizontal="left" vertical="center" wrapText="1"/>
      <protection locked="0"/>
    </xf>
    <xf numFmtId="42" fontId="15" fillId="3" borderId="9" xfId="1" applyNumberFormat="1" applyFont="1" applyFill="1" applyBorder="1" applyAlignment="1">
      <alignment horizontal="left" vertical="center" wrapText="1"/>
    </xf>
    <xf numFmtId="42" fontId="15" fillId="4" borderId="9" xfId="1" applyNumberFormat="1" applyFont="1" applyFill="1" applyBorder="1" applyAlignment="1">
      <alignment horizontal="left" vertical="center"/>
    </xf>
    <xf numFmtId="42" fontId="15" fillId="4" borderId="9" xfId="1" applyNumberFormat="1" applyFont="1" applyFill="1" applyBorder="1" applyAlignment="1">
      <alignment horizontal="left" vertical="center" wrapText="1"/>
    </xf>
    <xf numFmtId="0" fontId="19" fillId="2" borderId="9" xfId="0" applyFont="1" applyFill="1" applyBorder="1" applyAlignment="1">
      <alignment horizontal="left" vertical="center" wrapText="1"/>
      <protection locked="0"/>
    </xf>
    <xf numFmtId="42" fontId="15" fillId="2" borderId="9" xfId="1" applyNumberFormat="1" applyFont="1" applyFill="1" applyBorder="1" applyAlignment="1">
      <alignment horizontal="left" vertical="center" wrapText="1"/>
    </xf>
    <xf numFmtId="42" fontId="15" fillId="2" borderId="9" xfId="1" applyNumberFormat="1" applyFont="1" applyFill="1" applyBorder="1" applyAlignment="1">
      <alignment horizontal="left" vertical="center"/>
    </xf>
    <xf numFmtId="44" fontId="18" fillId="4" borderId="9" xfId="1" applyFont="1" applyFill="1" applyBorder="1" applyAlignment="1">
      <alignment horizontal="left" vertical="center" wrapText="1"/>
    </xf>
    <xf numFmtId="0" fontId="25" fillId="0" borderId="0" xfId="0" applyFont="1" applyAlignment="1">
      <alignment vertical="center"/>
      <protection locked="0"/>
    </xf>
    <xf numFmtId="0" fontId="26" fillId="0" borderId="0" xfId="0" applyFont="1" applyAlignment="1">
      <alignment vertical="center"/>
      <protection locked="0"/>
    </xf>
    <xf numFmtId="0" fontId="0" fillId="0" borderId="0" xfId="0" applyAlignment="1">
      <alignment horizontal="center" vertical="center"/>
      <protection locked="0"/>
    </xf>
    <xf numFmtId="0" fontId="0" fillId="0" borderId="0" xfId="0" applyAlignment="1">
      <alignment horizontal="center" vertical="center" wrapText="1"/>
      <protection locked="0"/>
    </xf>
    <xf numFmtId="0" fontId="0" fillId="0" borderId="9" xfId="0" applyBorder="1" applyAlignment="1">
      <alignment horizontal="center" vertical="center"/>
      <protection locked="0"/>
    </xf>
    <xf numFmtId="0" fontId="0" fillId="0" borderId="10" xfId="0" applyBorder="1" applyAlignment="1">
      <alignment horizontal="center" vertical="center"/>
      <protection locked="0"/>
    </xf>
    <xf numFmtId="0" fontId="0" fillId="0" borderId="3" xfId="0" applyBorder="1" applyAlignment="1">
      <alignment horizontal="center" vertical="center"/>
      <protection locked="0"/>
    </xf>
    <xf numFmtId="0" fontId="0" fillId="5" borderId="11" xfId="0" applyFill="1" applyBorder="1" applyAlignment="1">
      <alignment horizontal="center" vertical="center"/>
      <protection locked="0"/>
    </xf>
    <xf numFmtId="0" fontId="0" fillId="5" borderId="12" xfId="0" applyFill="1" applyBorder="1" applyAlignment="1">
      <alignment horizontal="center" vertical="center" wrapText="1"/>
      <protection locked="0"/>
    </xf>
    <xf numFmtId="0" fontId="0" fillId="0" borderId="13" xfId="0" applyBorder="1" applyAlignment="1">
      <alignment horizontal="center" vertical="center"/>
      <protection locked="0"/>
    </xf>
    <xf numFmtId="0" fontId="0" fillId="0" borderId="14" xfId="0" applyBorder="1" applyAlignment="1">
      <alignment horizontal="center" vertical="center"/>
      <protection locked="0"/>
    </xf>
    <xf numFmtId="0" fontId="0" fillId="0" borderId="15" xfId="0" applyBorder="1" applyAlignment="1">
      <alignment horizontal="center" vertical="center"/>
      <protection locked="0"/>
    </xf>
    <xf numFmtId="0" fontId="0" fillId="0" borderId="0" xfId="0" applyAlignment="1">
      <alignment horizontal="center" vertical="center"/>
      <protection locked="0"/>
    </xf>
    <xf numFmtId="0" fontId="0" fillId="5" borderId="16" xfId="0" applyFill="1" applyBorder="1" applyAlignment="1">
      <alignment horizontal="center" vertical="center" wrapText="1"/>
      <protection locked="0"/>
    </xf>
    <xf numFmtId="166" fontId="0" fillId="0" borderId="17" xfId="0" applyNumberFormat="1" applyBorder="1" applyAlignment="1">
      <alignment horizontal="right" vertical="center" wrapText="1"/>
      <protection locked="0"/>
    </xf>
    <xf numFmtId="166" fontId="0" fillId="0" borderId="0" xfId="0" applyNumberFormat="1" applyAlignment="1">
      <alignment horizontal="right" vertical="center" wrapText="1"/>
      <protection locked="0"/>
    </xf>
    <xf numFmtId="0" fontId="10" fillId="0" borderId="0" xfId="0" applyFont="1" applyProtection="1">
      <protection hidden="1"/>
    </xf>
    <xf numFmtId="0" fontId="21" fillId="0" borderId="0" xfId="0" applyFont="1" applyProtection="1">
      <protection hidden="1"/>
    </xf>
    <xf numFmtId="0" fontId="10" fillId="0" borderId="0" xfId="0" applyFont="1" applyAlignment="1" applyProtection="1">
      <alignment horizontal="left"/>
      <protection hidden="1"/>
    </xf>
    <xf numFmtId="0" fontId="9" fillId="0" borderId="0" xfId="0" applyFont="1" applyProtection="1">
      <protection hidden="1"/>
    </xf>
    <xf numFmtId="0" fontId="9" fillId="0" borderId="0" xfId="0" applyFont="1" applyAlignment="1" applyProtection="1">
      <alignment horizontal="center" vertical="center" wrapText="1"/>
      <protection hidden="1"/>
    </xf>
    <xf numFmtId="0" fontId="0" fillId="0" borderId="0" xfId="0" applyProtection="1">
      <protection hidden="1"/>
    </xf>
    <xf numFmtId="1" fontId="0" fillId="8" borderId="0" xfId="0" quotePrefix="1" applyNumberFormat="1" applyFill="1" applyAlignment="1" applyProtection="1">
      <alignment horizontal="center" vertical="center"/>
      <protection hidden="1"/>
    </xf>
    <xf numFmtId="1" fontId="0" fillId="9" borderId="0" xfId="0" quotePrefix="1" applyNumberFormat="1" applyFill="1" applyAlignment="1" applyProtection="1">
      <alignment horizontal="center" vertical="center"/>
      <protection hidden="1"/>
    </xf>
    <xf numFmtId="0" fontId="23"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0" xfId="0" applyFont="1" applyAlignment="1" applyProtection="1">
      <alignment wrapText="1"/>
      <protection hidden="1"/>
    </xf>
    <xf numFmtId="1" fontId="24" fillId="0" borderId="8" xfId="0" applyNumberFormat="1" applyFont="1" applyBorder="1" applyAlignment="1" applyProtection="1">
      <alignment horizontal="center" vertical="center"/>
      <protection hidden="1"/>
    </xf>
    <xf numFmtId="49" fontId="10" fillId="7" borderId="0" xfId="0" quotePrefix="1" applyNumberFormat="1" applyFont="1" applyFill="1" applyAlignment="1" applyProtection="1">
      <alignment horizontal="center" vertical="center"/>
      <protection hidden="1"/>
    </xf>
    <xf numFmtId="49" fontId="0" fillId="8" borderId="0" xfId="0" quotePrefix="1" applyNumberFormat="1" applyFill="1" applyAlignment="1" applyProtection="1">
      <alignment horizontal="center" vertical="center"/>
      <protection hidden="1"/>
    </xf>
    <xf numFmtId="49" fontId="0" fillId="9" borderId="0" xfId="0" quotePrefix="1" applyNumberFormat="1" applyFill="1" applyAlignment="1" applyProtection="1">
      <alignment horizontal="center" vertical="center"/>
      <protection hidden="1"/>
    </xf>
    <xf numFmtId="0" fontId="7" fillId="0" borderId="0" xfId="0" applyFont="1" applyProtection="1">
      <protection hidden="1"/>
    </xf>
    <xf numFmtId="0" fontId="10" fillId="0" borderId="0" xfId="0" applyFont="1" applyBorder="1" applyAlignment="1" applyProtection="1">
      <alignment horizontal="center" wrapText="1"/>
      <protection hidden="1"/>
    </xf>
    <xf numFmtId="0" fontId="24" fillId="0" borderId="11" xfId="0" applyFont="1" applyBorder="1" applyAlignment="1" applyProtection="1">
      <alignment horizontal="center" vertical="center" wrapText="1"/>
      <protection hidden="1"/>
    </xf>
    <xf numFmtId="0" fontId="24" fillId="0" borderId="21" xfId="0" applyFont="1" applyBorder="1" applyAlignment="1" applyProtection="1">
      <alignment horizontal="center" vertical="center" wrapText="1"/>
      <protection hidden="1"/>
    </xf>
    <xf numFmtId="0" fontId="23" fillId="10" borderId="0" xfId="0" applyFont="1" applyFill="1">
      <protection locked="0"/>
    </xf>
    <xf numFmtId="0" fontId="0" fillId="10" borderId="0" xfId="0" applyFill="1">
      <protection locked="0"/>
    </xf>
    <xf numFmtId="0" fontId="24" fillId="0" borderId="0" xfId="0" applyFont="1" applyAlignment="1">
      <alignment horizontal="center" vertical="center"/>
      <protection locked="0"/>
    </xf>
    <xf numFmtId="0" fontId="24" fillId="0" borderId="0" xfId="0" applyFont="1" applyAlignment="1">
      <alignment horizontal="center" vertical="center" textRotation="90" wrapText="1"/>
      <protection locked="0"/>
    </xf>
    <xf numFmtId="0" fontId="0" fillId="0" borderId="0" xfId="0" applyAlignment="1">
      <alignment horizontal="center" vertical="center"/>
      <protection locked="0"/>
    </xf>
    <xf numFmtId="0" fontId="0" fillId="0" borderId="0" xfId="0" applyAlignment="1">
      <alignment horizontal="right" vertical="center"/>
      <protection locked="0"/>
    </xf>
    <xf numFmtId="0" fontId="0" fillId="0" borderId="13" xfId="0" applyBorder="1" applyAlignment="1">
      <alignment horizontal="center" vertical="center"/>
      <protection locked="0"/>
    </xf>
    <xf numFmtId="0" fontId="0" fillId="0" borderId="14" xfId="0" applyBorder="1" applyAlignment="1">
      <alignment horizontal="center" vertical="center"/>
      <protection locked="0"/>
    </xf>
    <xf numFmtId="0" fontId="0" fillId="0" borderId="22" xfId="0" applyBorder="1" applyAlignment="1">
      <alignment horizontal="center" vertical="center"/>
      <protection locked="0"/>
    </xf>
    <xf numFmtId="0" fontId="27" fillId="0" borderId="0" xfId="0" applyFont="1" applyBorder="1" applyAlignment="1" applyProtection="1">
      <alignment horizontal="right"/>
      <protection hidden="1"/>
    </xf>
    <xf numFmtId="0" fontId="0" fillId="0" borderId="23" xfId="0" applyBorder="1" applyAlignment="1">
      <alignment horizontal="center" vertical="center"/>
      <protection locked="0"/>
    </xf>
    <xf numFmtId="0" fontId="0" fillId="0" borderId="24" xfId="0" applyBorder="1" applyAlignment="1">
      <alignment horizontal="center" vertical="center"/>
      <protection locked="0"/>
    </xf>
    <xf numFmtId="0" fontId="0" fillId="0" borderId="14" xfId="0" applyBorder="1" applyAlignment="1">
      <alignment horizontal="center" vertical="center"/>
      <protection locked="0"/>
    </xf>
    <xf numFmtId="0" fontId="0" fillId="0" borderId="0" xfId="0" applyAlignment="1">
      <alignment horizontal="right" vertical="center"/>
      <protection locked="0"/>
    </xf>
    <xf numFmtId="0" fontId="0" fillId="0" borderId="25" xfId="0" applyBorder="1" applyAlignment="1">
      <alignment horizontal="center" vertical="center"/>
      <protection locked="0"/>
    </xf>
    <xf numFmtId="0" fontId="0" fillId="0" borderId="26" xfId="0" applyBorder="1" applyAlignment="1">
      <alignment horizontal="center" vertical="center"/>
      <protection locked="0"/>
    </xf>
    <xf numFmtId="0" fontId="0" fillId="0" borderId="22" xfId="0" applyBorder="1" applyAlignment="1">
      <alignment horizontal="center" vertical="center"/>
      <protection locked="0"/>
    </xf>
    <xf numFmtId="0" fontId="0" fillId="0" borderId="27" xfId="0" applyBorder="1" applyAlignment="1">
      <alignment horizontal="right" vertical="center"/>
      <protection locked="0"/>
    </xf>
    <xf numFmtId="0" fontId="0" fillId="5" borderId="30" xfId="0" applyFill="1" applyBorder="1" applyAlignment="1">
      <alignment horizontal="center" vertical="center"/>
      <protection locked="0"/>
    </xf>
    <xf numFmtId="0" fontId="0" fillId="0" borderId="27" xfId="0" applyBorder="1" applyAlignment="1">
      <alignment horizontal="center" vertical="center"/>
      <protection locked="0"/>
    </xf>
    <xf numFmtId="0" fontId="0" fillId="0" borderId="31" xfId="0" applyBorder="1" applyAlignment="1">
      <alignment horizontal="center" vertical="center"/>
      <protection locked="0"/>
    </xf>
    <xf numFmtId="0" fontId="0" fillId="5" borderId="31" xfId="0" applyFill="1" applyBorder="1" applyAlignment="1">
      <alignment horizontal="center" vertical="center"/>
      <protection locked="0"/>
    </xf>
    <xf numFmtId="0" fontId="9" fillId="5" borderId="32" xfId="0" applyFont="1" applyFill="1" applyBorder="1" applyAlignment="1">
      <alignment horizontal="center"/>
      <protection locked="0"/>
    </xf>
    <xf numFmtId="0" fontId="9" fillId="5" borderId="33" xfId="0" applyFont="1" applyFill="1" applyBorder="1" applyAlignment="1">
      <alignment horizontal="center"/>
      <protection locked="0"/>
    </xf>
    <xf numFmtId="0" fontId="0" fillId="0" borderId="0" xfId="0" applyBorder="1" applyAlignment="1">
      <alignment horizontal="right" vertical="center"/>
      <protection locked="0"/>
    </xf>
    <xf numFmtId="7" fontId="2" fillId="4" borderId="28" xfId="1" applyNumberFormat="1" applyFont="1" applyFill="1" applyBorder="1" applyAlignment="1">
      <alignment horizontal="center" vertical="center"/>
    </xf>
    <xf numFmtId="166" fontId="0" fillId="0" borderId="34" xfId="0" applyNumberFormat="1" applyBorder="1" applyAlignment="1">
      <alignment horizontal="right" vertical="center" wrapText="1"/>
      <protection locked="0"/>
    </xf>
    <xf numFmtId="0" fontId="15" fillId="3" borderId="35" xfId="4" applyFont="1" applyFill="1" applyBorder="1" applyAlignment="1" applyProtection="1">
      <alignment horizontal="center" vertical="center" wrapText="1"/>
      <protection locked="0"/>
    </xf>
    <xf numFmtId="0" fontId="15" fillId="3" borderId="36" xfId="4" applyFont="1" applyFill="1" applyBorder="1" applyAlignment="1" applyProtection="1">
      <alignment horizontal="center" vertical="center" wrapText="1"/>
      <protection locked="0"/>
    </xf>
    <xf numFmtId="0" fontId="15" fillId="3" borderId="37" xfId="4" applyFont="1" applyFill="1" applyBorder="1" applyAlignment="1" applyProtection="1">
      <alignment horizontal="center" vertical="center" wrapText="1"/>
      <protection locked="0"/>
    </xf>
    <xf numFmtId="7" fontId="2" fillId="4" borderId="38" xfId="1" applyNumberFormat="1" applyFont="1" applyFill="1" applyBorder="1" applyAlignment="1">
      <alignment horizontal="center" vertical="center"/>
    </xf>
    <xf numFmtId="7" fontId="2" fillId="4" borderId="1" xfId="1" applyNumberFormat="1" applyFont="1" applyFill="1" applyBorder="1" applyAlignment="1">
      <alignment horizontal="center" vertical="center"/>
    </xf>
    <xf numFmtId="7" fontId="2" fillId="4" borderId="39" xfId="1" applyNumberFormat="1" applyFont="1" applyFill="1" applyBorder="1" applyAlignment="1">
      <alignment horizontal="center" vertical="center"/>
    </xf>
    <xf numFmtId="7" fontId="2" fillId="4" borderId="9" xfId="1" applyNumberFormat="1" applyFont="1" applyFill="1" applyBorder="1" applyAlignment="1">
      <alignment horizontal="center" vertical="center"/>
    </xf>
    <xf numFmtId="7" fontId="2" fillId="4" borderId="29" xfId="1" applyNumberFormat="1" applyFont="1" applyFill="1" applyBorder="1" applyAlignment="1">
      <alignment horizontal="center" vertical="center"/>
    </xf>
    <xf numFmtId="7" fontId="2" fillId="4" borderId="40" xfId="1" applyNumberFormat="1" applyFont="1" applyFill="1" applyBorder="1" applyAlignment="1">
      <alignment horizontal="center" vertical="center"/>
    </xf>
    <xf numFmtId="7" fontId="2" fillId="4" borderId="10" xfId="1" applyNumberFormat="1" applyFont="1" applyFill="1" applyBorder="1" applyAlignment="1">
      <alignment horizontal="center" vertical="center"/>
    </xf>
    <xf numFmtId="7" fontId="2" fillId="4" borderId="2" xfId="1" applyNumberFormat="1" applyFont="1" applyFill="1" applyBorder="1" applyAlignment="1">
      <alignment horizontal="center" vertical="center"/>
    </xf>
    <xf numFmtId="166" fontId="0" fillId="0" borderId="0" xfId="0" applyNumberFormat="1">
      <protection locked="0"/>
    </xf>
    <xf numFmtId="0" fontId="0" fillId="5" borderId="21" xfId="0" applyFill="1" applyBorder="1" applyAlignment="1">
      <alignment horizontal="center" vertical="center"/>
      <protection locked="0"/>
    </xf>
    <xf numFmtId="0" fontId="0" fillId="0" borderId="36" xfId="0" applyBorder="1" applyAlignment="1">
      <alignment horizontal="center" vertical="center"/>
      <protection locked="0"/>
    </xf>
    <xf numFmtId="0" fontId="0" fillId="0" borderId="41" xfId="0" applyBorder="1" applyAlignment="1">
      <alignment horizontal="center" vertical="center"/>
      <protection locked="0"/>
    </xf>
    <xf numFmtId="0" fontId="0" fillId="0" borderId="0" xfId="0" applyFont="1" applyBorder="1" applyAlignment="1" applyProtection="1">
      <alignment horizontal="center" vertical="center"/>
    </xf>
    <xf numFmtId="0" fontId="33" fillId="0" borderId="0" xfId="4" applyFont="1" applyFill="1" applyBorder="1" applyAlignment="1" applyProtection="1">
      <alignment horizontal="center" vertical="center" wrapText="1"/>
    </xf>
    <xf numFmtId="0" fontId="0" fillId="0" borderId="0" xfId="0" applyAlignment="1">
      <alignment wrapText="1"/>
      <protection locked="0"/>
    </xf>
    <xf numFmtId="0" fontId="23" fillId="5" borderId="32" xfId="0" applyFont="1" applyFill="1" applyBorder="1" applyAlignment="1" applyProtection="1">
      <alignment horizontal="center" vertical="center" wrapText="1"/>
      <protection hidden="1"/>
    </xf>
    <xf numFmtId="0" fontId="23" fillId="5" borderId="43" xfId="0" applyFont="1" applyFill="1" applyBorder="1" applyAlignment="1" applyProtection="1">
      <alignment horizontal="center" vertical="center" wrapText="1"/>
      <protection hidden="1"/>
    </xf>
    <xf numFmtId="0" fontId="23" fillId="5" borderId="8"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21" fillId="0" borderId="0" xfId="0" applyFont="1" applyAlignment="1" applyProtection="1">
      <alignment vertical="center"/>
      <protection hidden="1"/>
    </xf>
    <xf numFmtId="0" fontId="43" fillId="5" borderId="8" xfId="0" applyFont="1" applyFill="1" applyBorder="1" applyAlignment="1" applyProtection="1">
      <alignment horizontal="center" vertical="center" wrapText="1"/>
      <protection hidden="1"/>
    </xf>
    <xf numFmtId="0" fontId="21" fillId="0" borderId="0" xfId="0" applyFont="1" applyBorder="1" applyAlignment="1" applyProtection="1">
      <alignment horizontal="right" vertical="center"/>
      <protection hidden="1"/>
    </xf>
    <xf numFmtId="167" fontId="0" fillId="0" borderId="0" xfId="0" applyNumberFormat="1" applyFont="1" applyBorder="1" applyAlignment="1" applyProtection="1">
      <alignment horizontal="right" vertical="center" wrapText="1"/>
    </xf>
    <xf numFmtId="0" fontId="10" fillId="0" borderId="0" xfId="0" applyFont="1" applyBorder="1" applyProtection="1">
      <protection hidden="1"/>
    </xf>
    <xf numFmtId="0" fontId="28" fillId="0" borderId="0" xfId="0" applyFont="1" applyAlignment="1" applyProtection="1">
      <alignment horizontal="right" vertical="center"/>
      <protection hidden="1"/>
    </xf>
    <xf numFmtId="0" fontId="28" fillId="0" borderId="0" xfId="0" applyFont="1" applyProtection="1">
      <protection hidden="1"/>
    </xf>
    <xf numFmtId="0" fontId="13" fillId="0" borderId="0" xfId="0" applyFont="1" applyAlignment="1" applyProtection="1">
      <alignment horizontal="left"/>
      <protection hidden="1"/>
    </xf>
    <xf numFmtId="167" fontId="0" fillId="0" borderId="0" xfId="0" applyNumberFormat="1" applyFont="1" applyFill="1" applyBorder="1" applyAlignment="1" applyProtection="1">
      <alignment horizontal="right" vertical="center" wrapText="1"/>
      <protection hidden="1"/>
    </xf>
    <xf numFmtId="167" fontId="0" fillId="0" borderId="0" xfId="0" applyNumberFormat="1" applyFont="1" applyProtection="1">
      <protection hidden="1"/>
    </xf>
    <xf numFmtId="0" fontId="10" fillId="0" borderId="27" xfId="0" applyFont="1" applyBorder="1" applyAlignment="1" applyProtection="1">
      <alignment horizontal="left" vertical="center" wrapText="1" indent="1"/>
      <protection hidden="1"/>
    </xf>
    <xf numFmtId="0" fontId="10" fillId="0" borderId="0" xfId="0" applyFont="1" applyBorder="1" applyAlignment="1" applyProtection="1">
      <alignment horizontal="left" vertical="center" wrapText="1" indent="1"/>
      <protection hidden="1"/>
    </xf>
    <xf numFmtId="164" fontId="29" fillId="0" borderId="0" xfId="0" quotePrefix="1" applyNumberFormat="1" applyFont="1" applyBorder="1" applyAlignment="1" applyProtection="1">
      <alignment horizontal="center" vertical="center"/>
      <protection hidden="1"/>
    </xf>
    <xf numFmtId="0" fontId="20" fillId="10" borderId="12" xfId="0" applyFont="1" applyFill="1" applyBorder="1" applyAlignment="1" applyProtection="1">
      <alignment horizontal="center" vertical="center" wrapText="1"/>
      <protection hidden="1"/>
    </xf>
    <xf numFmtId="0" fontId="0" fillId="0" borderId="0" xfId="0" applyProtection="1"/>
    <xf numFmtId="0" fontId="21" fillId="0" borderId="0" xfId="0" applyFont="1" applyProtection="1"/>
    <xf numFmtId="0" fontId="31" fillId="0" borderId="0" xfId="0" applyFont="1" applyProtection="1"/>
    <xf numFmtId="0" fontId="31" fillId="0" borderId="0" xfId="0" applyFont="1" applyBorder="1" applyProtection="1"/>
    <xf numFmtId="0" fontId="0" fillId="0" borderId="0" xfId="0" applyFont="1" applyProtection="1"/>
    <xf numFmtId="0" fontId="9" fillId="0" borderId="0" xfId="0" applyFont="1" applyProtection="1"/>
    <xf numFmtId="0" fontId="28" fillId="0" borderId="0" xfId="0" applyFont="1" applyAlignment="1" applyProtection="1">
      <alignment horizontal="center" vertical="center"/>
    </xf>
    <xf numFmtId="0" fontId="28" fillId="0" borderId="0" xfId="0" applyFont="1" applyBorder="1" applyAlignment="1" applyProtection="1">
      <alignment horizontal="center" vertical="center"/>
    </xf>
    <xf numFmtId="164" fontId="29" fillId="0" borderId="47" xfId="0" quotePrefix="1" applyNumberFormat="1" applyFont="1" applyBorder="1" applyAlignment="1" applyProtection="1">
      <alignment horizontal="center" vertical="center"/>
      <protection hidden="1"/>
    </xf>
    <xf numFmtId="0" fontId="10" fillId="0" borderId="0" xfId="0" applyFont="1" applyProtection="1"/>
    <xf numFmtId="0" fontId="13" fillId="0" borderId="0" xfId="0" applyFont="1" applyAlignment="1" applyProtection="1">
      <alignment horizontal="left"/>
    </xf>
    <xf numFmtId="0" fontId="10" fillId="0" borderId="0" xfId="0" applyFont="1" applyAlignment="1" applyProtection="1">
      <alignment horizontal="left"/>
    </xf>
    <xf numFmtId="0" fontId="23" fillId="0" borderId="0" xfId="0" applyFont="1" applyAlignment="1" applyProtection="1">
      <alignment horizontal="center" vertical="center" wrapText="1"/>
    </xf>
    <xf numFmtId="0" fontId="0" fillId="0" borderId="0" xfId="0" applyAlignment="1" applyProtection="1">
      <alignment vertical="center"/>
    </xf>
    <xf numFmtId="0" fontId="24" fillId="0" borderId="0" xfId="0" applyFont="1" applyAlignment="1" applyProtection="1">
      <alignment vertical="center" wrapText="1"/>
    </xf>
    <xf numFmtId="0" fontId="24" fillId="0" borderId="0" xfId="0" applyFont="1" applyAlignment="1" applyProtection="1">
      <alignment horizontal="center" vertical="center" wrapText="1"/>
    </xf>
    <xf numFmtId="0" fontId="21" fillId="0" borderId="0" xfId="0" applyFont="1" applyAlignment="1" applyProtection="1">
      <alignment vertical="center"/>
    </xf>
    <xf numFmtId="0" fontId="24" fillId="0" borderId="0" xfId="0" applyFont="1" applyAlignment="1" applyProtection="1">
      <alignment wrapText="1"/>
    </xf>
    <xf numFmtId="0" fontId="24" fillId="0" borderId="0" xfId="0" applyFont="1" applyFill="1" applyAlignment="1" applyProtection="1">
      <alignment horizontal="center" vertical="center" wrapText="1"/>
    </xf>
    <xf numFmtId="0" fontId="23" fillId="0" borderId="0" xfId="0" applyFont="1" applyAlignment="1" applyProtection="1">
      <alignment horizontal="center" wrapText="1"/>
    </xf>
    <xf numFmtId="0" fontId="24" fillId="0" borderId="0" xfId="0" applyFont="1" applyBorder="1" applyAlignment="1" applyProtection="1">
      <alignment wrapText="1"/>
    </xf>
    <xf numFmtId="0" fontId="11" fillId="0" borderId="0" xfId="0" applyFont="1" applyProtection="1"/>
    <xf numFmtId="0" fontId="39" fillId="0" borderId="0" xfId="0" applyFont="1" applyAlignment="1" applyProtection="1"/>
    <xf numFmtId="0" fontId="35" fillId="0" borderId="0" xfId="0" applyFont="1" applyAlignment="1" applyProtection="1">
      <alignment horizontal="center"/>
    </xf>
    <xf numFmtId="0" fontId="29" fillId="0" borderId="0" xfId="0" applyFont="1" applyAlignment="1" applyProtection="1">
      <alignment vertical="center"/>
    </xf>
    <xf numFmtId="0" fontId="30" fillId="0" borderId="0" xfId="0" applyFont="1" applyAlignment="1" applyProtection="1">
      <alignment vertical="center"/>
    </xf>
    <xf numFmtId="0" fontId="29" fillId="0" borderId="0" xfId="0" applyFont="1" applyProtection="1"/>
    <xf numFmtId="0" fontId="28" fillId="0" borderId="0" xfId="0" applyFont="1" applyProtection="1"/>
    <xf numFmtId="0" fontId="29" fillId="0" borderId="0" xfId="0" applyFont="1" applyAlignment="1" applyProtection="1">
      <alignment horizontal="left"/>
    </xf>
    <xf numFmtId="0" fontId="0" fillId="0" borderId="0" xfId="0" applyFont="1" applyAlignment="1" applyProtection="1">
      <alignment horizontal="center" vertical="center"/>
    </xf>
    <xf numFmtId="0" fontId="0" fillId="0" borderId="0" xfId="0" applyFont="1" applyBorder="1" applyAlignment="1" applyProtection="1">
      <alignment horizontal="right" vertical="center"/>
    </xf>
    <xf numFmtId="0" fontId="0" fillId="0" borderId="0" xfId="0" applyAlignment="1" applyProtection="1">
      <alignment horizontal="right" vertical="center"/>
    </xf>
    <xf numFmtId="167" fontId="0" fillId="0" borderId="27" xfId="0" applyNumberFormat="1" applyFont="1" applyFill="1" applyBorder="1" applyAlignment="1" applyProtection="1">
      <alignment horizontal="right" vertical="center" wrapText="1"/>
    </xf>
    <xf numFmtId="0" fontId="0" fillId="0" borderId="0" xfId="0" applyFont="1" applyAlignment="1" applyProtection="1">
      <alignment horizontal="right" vertical="center"/>
    </xf>
    <xf numFmtId="0" fontId="23" fillId="0" borderId="0" xfId="0" applyFont="1" applyBorder="1" applyAlignment="1" applyProtection="1">
      <alignment horizontal="right" vertical="center"/>
    </xf>
    <xf numFmtId="167" fontId="0" fillId="0" borderId="0" xfId="0" applyNumberFormat="1" applyFont="1" applyAlignment="1" applyProtection="1">
      <alignment horizontal="right" vertical="center" wrapText="1"/>
    </xf>
    <xf numFmtId="0" fontId="24" fillId="0" borderId="0" xfId="0" applyFont="1" applyAlignment="1" applyProtection="1">
      <alignment vertical="center"/>
    </xf>
    <xf numFmtId="165" fontId="38" fillId="0" borderId="0" xfId="0" applyNumberFormat="1" applyFont="1" applyBorder="1" applyAlignment="1" applyProtection="1">
      <alignment horizontal="center" vertical="center" wrapText="1"/>
    </xf>
    <xf numFmtId="164" fontId="29" fillId="0" borderId="0"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167" fontId="34" fillId="10" borderId="6" xfId="1" applyNumberFormat="1" applyFont="1" applyFill="1" applyBorder="1" applyAlignment="1" applyProtection="1">
      <alignment horizontal="right" vertical="center" wrapText="1"/>
    </xf>
    <xf numFmtId="167" fontId="0" fillId="10" borderId="6" xfId="0" applyNumberFormat="1" applyFont="1" applyFill="1" applyBorder="1" applyAlignment="1" applyProtection="1">
      <alignment horizontal="right" vertical="center" wrapText="1"/>
    </xf>
    <xf numFmtId="0" fontId="30" fillId="0" borderId="0" xfId="0" applyFont="1" applyProtection="1"/>
    <xf numFmtId="0" fontId="22" fillId="0" borderId="0" xfId="0" applyFont="1" applyAlignment="1" applyProtection="1">
      <alignment vertical="top"/>
    </xf>
    <xf numFmtId="0" fontId="22" fillId="0" borderId="50" xfId="0" applyFont="1" applyBorder="1" applyAlignment="1" applyProtection="1">
      <alignment horizontal="center" vertical="center" wrapText="1"/>
    </xf>
    <xf numFmtId="0" fontId="22" fillId="0" borderId="0" xfId="0" applyFont="1" applyProtection="1"/>
    <xf numFmtId="0" fontId="45" fillId="0" borderId="5" xfId="0" applyFont="1" applyBorder="1" applyAlignment="1" applyProtection="1">
      <alignment horizontal="center" vertical="center" wrapText="1"/>
    </xf>
    <xf numFmtId="0" fontId="0" fillId="0" borderId="4" xfId="0" applyFont="1" applyBorder="1" applyAlignment="1" applyProtection="1">
      <alignment horizontal="left" vertical="center" wrapText="1"/>
    </xf>
    <xf numFmtId="0" fontId="0" fillId="6" borderId="42" xfId="0" applyFont="1" applyFill="1" applyBorder="1" applyAlignment="1" applyProtection="1">
      <alignment horizontal="center" vertical="center" wrapText="1"/>
    </xf>
    <xf numFmtId="0" fontId="0" fillId="6" borderId="39" xfId="0" applyFont="1" applyFill="1" applyBorder="1" applyAlignment="1" applyProtection="1">
      <alignment vertical="top" wrapText="1"/>
    </xf>
    <xf numFmtId="0" fontId="0" fillId="0" borderId="5" xfId="0" applyFont="1" applyBorder="1" applyAlignment="1" applyProtection="1">
      <alignment horizontal="left" vertical="center" wrapText="1"/>
    </xf>
    <xf numFmtId="0" fontId="0" fillId="6" borderId="42" xfId="0" applyFont="1" applyFill="1" applyBorder="1" applyAlignment="1" applyProtection="1">
      <alignment vertical="top" wrapText="1"/>
    </xf>
    <xf numFmtId="0" fontId="0" fillId="6" borderId="18" xfId="0" applyFont="1" applyFill="1" applyBorder="1" applyAlignment="1" applyProtection="1">
      <alignment horizontal="center" vertical="center" wrapText="1"/>
    </xf>
    <xf numFmtId="0" fontId="0" fillId="6" borderId="18" xfId="0" applyFont="1" applyFill="1" applyBorder="1" applyAlignment="1" applyProtection="1">
      <alignment vertical="top" wrapText="1"/>
    </xf>
    <xf numFmtId="0" fontId="45" fillId="0" borderId="4" xfId="0" applyFont="1" applyBorder="1" applyAlignment="1" applyProtection="1">
      <alignment horizontal="center" vertical="center" wrapText="1"/>
    </xf>
    <xf numFmtId="0" fontId="0" fillId="6" borderId="8" xfId="0" applyFont="1" applyFill="1" applyBorder="1" applyAlignment="1" applyProtection="1">
      <alignment horizontal="center" vertical="center" wrapText="1"/>
    </xf>
    <xf numFmtId="0" fontId="0" fillId="6" borderId="8" xfId="0" applyFont="1" applyFill="1" applyBorder="1" applyAlignment="1" applyProtection="1">
      <alignment vertical="top" wrapText="1"/>
    </xf>
    <xf numFmtId="0" fontId="0" fillId="0" borderId="27" xfId="0" applyFont="1" applyBorder="1" applyAlignment="1" applyProtection="1">
      <alignment horizontal="center" vertical="center" wrapText="1"/>
    </xf>
    <xf numFmtId="0" fontId="0" fillId="0" borderId="0" xfId="0" applyFont="1" applyBorder="1" applyAlignment="1" applyProtection="1">
      <alignment vertical="top" wrapText="1"/>
    </xf>
    <xf numFmtId="0" fontId="0" fillId="0" borderId="41" xfId="0" applyBorder="1" applyAlignment="1" applyProtection="1">
      <alignment horizontal="center" vertical="center" wrapText="1"/>
    </xf>
    <xf numFmtId="0" fontId="22" fillId="0" borderId="0" xfId="0" applyFont="1" applyBorder="1" applyAlignment="1" applyProtection="1">
      <alignment vertical="top" wrapText="1"/>
    </xf>
    <xf numFmtId="0" fontId="22" fillId="0" borderId="0" xfId="0" applyFont="1" applyAlignment="1" applyProtection="1">
      <alignment vertical="top" wrapText="1"/>
    </xf>
    <xf numFmtId="0" fontId="0" fillId="0" borderId="0" xfId="0" applyAlignment="1" applyProtection="1">
      <alignment wrapText="1"/>
      <protection locked="0"/>
    </xf>
    <xf numFmtId="49" fontId="0" fillId="0" borderId="0" xfId="0" applyNumberFormat="1" applyAlignment="1">
      <alignment horizontal="center"/>
      <protection locked="0"/>
    </xf>
    <xf numFmtId="0" fontId="9" fillId="5" borderId="8" xfId="0" applyFont="1" applyFill="1" applyBorder="1" applyAlignment="1" applyProtection="1">
      <alignment horizontal="center" vertical="center"/>
      <protection hidden="1"/>
    </xf>
    <xf numFmtId="164" fontId="10" fillId="0" borderId="6" xfId="0" applyNumberFormat="1" applyFont="1" applyBorder="1" applyAlignment="1" applyProtection="1">
      <alignment horizontal="center" vertical="center"/>
      <protection locked="0"/>
    </xf>
    <xf numFmtId="0" fontId="24" fillId="0" borderId="59" xfId="0" applyFont="1" applyBorder="1" applyAlignment="1" applyProtection="1">
      <alignment horizontal="center" vertical="center" wrapText="1"/>
      <protection hidden="1"/>
    </xf>
    <xf numFmtId="0" fontId="24" fillId="0" borderId="37" xfId="0" applyFont="1" applyBorder="1" applyAlignment="1" applyProtection="1">
      <alignment horizontal="center" vertical="center" wrapText="1"/>
      <protection hidden="1"/>
    </xf>
    <xf numFmtId="0" fontId="24" fillId="0" borderId="6" xfId="0" applyFont="1" applyBorder="1" applyAlignment="1" applyProtection="1">
      <alignment horizontal="center" vertical="center" wrapText="1"/>
      <protection locked="0" hidden="1"/>
    </xf>
    <xf numFmtId="0" fontId="24" fillId="0" borderId="8" xfId="0" applyFont="1" applyBorder="1" applyAlignment="1" applyProtection="1">
      <alignment horizontal="center" vertical="center" wrapText="1"/>
      <protection locked="0" hidden="1"/>
    </xf>
    <xf numFmtId="0" fontId="24" fillId="0" borderId="60"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wrapText="1"/>
      <protection locked="0" hidden="1"/>
    </xf>
    <xf numFmtId="0" fontId="24" fillId="11" borderId="6" xfId="0" applyFont="1" applyFill="1" applyBorder="1" applyAlignment="1" applyProtection="1">
      <alignment horizontal="center" vertical="center" wrapText="1"/>
      <protection hidden="1"/>
    </xf>
    <xf numFmtId="0" fontId="24" fillId="0" borderId="61" xfId="0" applyFont="1" applyBorder="1" applyAlignment="1" applyProtection="1">
      <alignment horizontal="center" vertical="center" wrapText="1"/>
      <protection hidden="1"/>
    </xf>
    <xf numFmtId="0" fontId="24" fillId="0" borderId="32" xfId="0" applyFont="1" applyBorder="1" applyAlignment="1" applyProtection="1">
      <alignment horizontal="center" vertical="center" wrapText="1"/>
      <protection hidden="1"/>
    </xf>
    <xf numFmtId="0" fontId="24" fillId="0" borderId="4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locked="0" hidden="1"/>
    </xf>
    <xf numFmtId="0" fontId="40" fillId="0" borderId="21" xfId="0" applyFont="1" applyBorder="1" applyAlignment="1" applyProtection="1">
      <alignment horizontal="center" vertical="center" wrapText="1"/>
      <protection hidden="1"/>
    </xf>
    <xf numFmtId="0" fontId="40" fillId="0" borderId="41" xfId="0" applyFont="1" applyBorder="1" applyAlignment="1" applyProtection="1">
      <alignment horizontal="center" vertical="center" wrapText="1"/>
      <protection hidden="1"/>
    </xf>
    <xf numFmtId="0" fontId="10" fillId="0" borderId="49" xfId="0" applyFont="1" applyBorder="1" applyAlignment="1" applyProtection="1">
      <alignment horizontal="center" wrapText="1"/>
      <protection hidden="1"/>
    </xf>
    <xf numFmtId="0" fontId="0" fillId="0" borderId="49" xfId="0" applyBorder="1" applyProtection="1">
      <protection hidden="1"/>
    </xf>
    <xf numFmtId="0" fontId="27" fillId="0" borderId="49" xfId="0" applyFont="1" applyBorder="1" applyAlignment="1" applyProtection="1">
      <alignment horizontal="right"/>
      <protection hidden="1"/>
    </xf>
    <xf numFmtId="0" fontId="20" fillId="5" borderId="27" xfId="0" applyFont="1" applyFill="1" applyBorder="1" applyAlignment="1" applyProtection="1">
      <alignment horizontal="center" vertical="center" wrapText="1"/>
      <protection hidden="1"/>
    </xf>
    <xf numFmtId="0" fontId="20" fillId="5" borderId="4" xfId="0" applyFont="1" applyFill="1" applyBorder="1" applyAlignment="1" applyProtection="1">
      <alignment horizontal="center" vertical="center"/>
      <protection hidden="1"/>
    </xf>
    <xf numFmtId="167" fontId="0" fillId="5" borderId="56" xfId="0" applyNumberFormat="1" applyFont="1" applyFill="1" applyBorder="1" applyAlignment="1" applyProtection="1">
      <alignment horizontal="right" vertical="center" wrapText="1"/>
      <protection hidden="1"/>
    </xf>
    <xf numFmtId="167" fontId="0" fillId="5" borderId="55" xfId="0" applyNumberFormat="1" applyFont="1" applyFill="1" applyBorder="1" applyAlignment="1" applyProtection="1">
      <alignment horizontal="right" vertical="center" wrapText="1"/>
      <protection hidden="1"/>
    </xf>
    <xf numFmtId="0" fontId="0" fillId="0" borderId="4"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5" xfId="0" applyFont="1" applyBorder="1" applyAlignment="1" applyProtection="1">
      <alignment horizontal="center" vertical="center"/>
    </xf>
    <xf numFmtId="167" fontId="0" fillId="5" borderId="62" xfId="0" applyNumberFormat="1" applyFont="1" applyFill="1" applyBorder="1" applyAlignment="1" applyProtection="1">
      <alignment horizontal="right" vertical="center" wrapText="1"/>
      <protection hidden="1"/>
    </xf>
    <xf numFmtId="0" fontId="0" fillId="0" borderId="6" xfId="0" applyFont="1" applyBorder="1" applyAlignment="1" applyProtection="1">
      <alignment horizontal="center" vertical="center"/>
    </xf>
    <xf numFmtId="49" fontId="36" fillId="0" borderId="6" xfId="0" applyNumberFormat="1" applyFont="1" applyBorder="1" applyAlignment="1" applyProtection="1">
      <alignment horizontal="left" vertical="center" wrapText="1"/>
      <protection locked="0"/>
    </xf>
    <xf numFmtId="0" fontId="20" fillId="5" borderId="4" xfId="0" applyFont="1" applyFill="1" applyBorder="1" applyAlignment="1" applyProtection="1">
      <alignment horizontal="center" vertical="center" wrapText="1"/>
      <protection hidden="1"/>
    </xf>
    <xf numFmtId="0" fontId="36" fillId="3" borderId="8" xfId="4" applyFont="1" applyFill="1" applyBorder="1" applyAlignment="1" applyProtection="1">
      <alignment horizontal="center" vertical="center" wrapText="1"/>
      <protection locked="0" hidden="1"/>
    </xf>
    <xf numFmtId="0" fontId="36" fillId="3" borderId="6" xfId="4" applyFont="1" applyFill="1" applyBorder="1" applyAlignment="1" applyProtection="1">
      <alignment horizontal="center" vertical="center" wrapText="1"/>
      <protection locked="0" hidden="1"/>
    </xf>
    <xf numFmtId="0" fontId="36" fillId="3" borderId="5" xfId="4" applyFont="1" applyFill="1" applyBorder="1" applyAlignment="1" applyProtection="1">
      <alignment horizontal="center" vertical="center" wrapText="1"/>
      <protection locked="0" hidden="1"/>
    </xf>
    <xf numFmtId="0" fontId="37" fillId="5" borderId="4" xfId="0" applyFont="1" applyFill="1" applyBorder="1" applyAlignment="1" applyProtection="1">
      <alignment horizontal="center" vertical="center" wrapText="1"/>
      <protection hidden="1"/>
    </xf>
    <xf numFmtId="0" fontId="0" fillId="0" borderId="8"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167" fontId="0" fillId="0" borderId="55" xfId="0" applyNumberFormat="1" applyFont="1" applyBorder="1" applyAlignment="1" applyProtection="1">
      <alignment horizontal="center" vertical="center"/>
      <protection locked="0"/>
    </xf>
    <xf numFmtId="167" fontId="0" fillId="0" borderId="56" xfId="0" applyNumberFormat="1" applyFont="1" applyBorder="1" applyAlignment="1" applyProtection="1">
      <alignment horizontal="center" vertical="center"/>
      <protection locked="0"/>
    </xf>
    <xf numFmtId="167" fontId="0" fillId="0" borderId="62" xfId="0" applyNumberFormat="1" applyFont="1" applyBorder="1" applyAlignment="1" applyProtection="1">
      <alignment horizontal="center" vertical="center"/>
      <protection locked="0"/>
    </xf>
    <xf numFmtId="167" fontId="0" fillId="0" borderId="8" xfId="0" applyNumberFormat="1" applyFont="1" applyBorder="1" applyAlignment="1" applyProtection="1">
      <alignment horizontal="center" vertical="center"/>
      <protection locked="0"/>
    </xf>
    <xf numFmtId="167" fontId="0" fillId="0" borderId="6" xfId="0" applyNumberFormat="1" applyFont="1" applyBorder="1" applyAlignment="1" applyProtection="1">
      <alignment horizontal="center" vertical="center"/>
      <protection locked="0"/>
    </xf>
    <xf numFmtId="167" fontId="0" fillId="0" borderId="5" xfId="0" applyNumberFormat="1" applyFont="1" applyBorder="1" applyAlignment="1" applyProtection="1">
      <alignment horizontal="center" vertical="center"/>
      <protection locked="0"/>
    </xf>
    <xf numFmtId="0" fontId="20" fillId="5" borderId="55"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32" fillId="10" borderId="16" xfId="0" applyFont="1" applyFill="1" applyBorder="1" applyAlignment="1" applyProtection="1">
      <alignment horizontal="center" vertical="center"/>
      <protection hidden="1"/>
    </xf>
    <xf numFmtId="0" fontId="32" fillId="10" borderId="8" xfId="0" applyFont="1" applyFill="1" applyBorder="1" applyAlignment="1" applyProtection="1">
      <alignment horizontal="center" vertical="center"/>
      <protection hidden="1"/>
    </xf>
    <xf numFmtId="0" fontId="32" fillId="10" borderId="49" xfId="0" applyFont="1" applyFill="1" applyBorder="1" applyAlignment="1" applyProtection="1">
      <alignment horizontal="center" vertical="center"/>
      <protection hidden="1"/>
    </xf>
    <xf numFmtId="0" fontId="37" fillId="10" borderId="55" xfId="0" applyFont="1" applyFill="1" applyBorder="1" applyAlignment="1" applyProtection="1">
      <alignment horizontal="center" vertical="top" wrapText="1"/>
    </xf>
    <xf numFmtId="0" fontId="37" fillId="10" borderId="8" xfId="0" applyFont="1" applyFill="1" applyBorder="1" applyAlignment="1" applyProtection="1">
      <alignment horizontal="center" vertical="top" wrapText="1"/>
    </xf>
    <xf numFmtId="167" fontId="29" fillId="0" borderId="56" xfId="0" applyNumberFormat="1" applyFont="1" applyBorder="1" applyAlignment="1" applyProtection="1">
      <alignment horizontal="right" vertical="center"/>
      <protection locked="0"/>
    </xf>
    <xf numFmtId="167" fontId="29" fillId="0" borderId="8" xfId="0" applyNumberFormat="1" applyFont="1" applyBorder="1" applyAlignment="1" applyProtection="1">
      <alignment horizontal="right" vertical="center"/>
      <protection locked="0"/>
    </xf>
    <xf numFmtId="167" fontId="29" fillId="0" borderId="55" xfId="0" applyNumberFormat="1" applyFont="1" applyBorder="1" applyAlignment="1" applyProtection="1">
      <alignment horizontal="right" vertical="center"/>
      <protection locked="0"/>
    </xf>
    <xf numFmtId="167" fontId="0" fillId="10" borderId="8" xfId="0" applyNumberFormat="1" applyFont="1" applyFill="1" applyBorder="1" applyAlignment="1" applyProtection="1">
      <alignment horizontal="right" vertical="center" wrapText="1"/>
    </xf>
    <xf numFmtId="7" fontId="34" fillId="4" borderId="6" xfId="1" applyNumberFormat="1" applyFont="1" applyFill="1" applyBorder="1" applyAlignment="1" applyProtection="1">
      <alignment horizontal="right" vertical="center"/>
      <protection locked="0"/>
    </xf>
    <xf numFmtId="7" fontId="34" fillId="4" borderId="50" xfId="1" applyNumberFormat="1" applyFont="1" applyFill="1" applyBorder="1" applyAlignment="1" applyProtection="1">
      <alignment horizontal="right" vertical="center"/>
      <protection locked="0"/>
    </xf>
    <xf numFmtId="7" fontId="34" fillId="4" borderId="44" xfId="1" applyNumberFormat="1" applyFont="1" applyFill="1" applyBorder="1" applyAlignment="1" applyProtection="1">
      <alignment horizontal="right" vertical="center"/>
      <protection locked="0"/>
    </xf>
    <xf numFmtId="167" fontId="0" fillId="10" borderId="54" xfId="0" applyNumberFormat="1" applyFont="1" applyFill="1" applyBorder="1" applyAlignment="1" applyProtection="1">
      <alignment horizontal="right" vertical="center" wrapText="1"/>
      <protection hidden="1"/>
    </xf>
    <xf numFmtId="7" fontId="34" fillId="4" borderId="8" xfId="1" applyNumberFormat="1" applyFont="1" applyFill="1" applyBorder="1" applyAlignment="1" applyProtection="1">
      <alignment horizontal="right" vertical="center"/>
      <protection locked="0"/>
    </xf>
    <xf numFmtId="7" fontId="34" fillId="4" borderId="49" xfId="1" applyNumberFormat="1" applyFont="1" applyFill="1" applyBorder="1" applyAlignment="1" applyProtection="1">
      <alignment horizontal="right" vertical="center"/>
      <protection locked="0"/>
    </xf>
    <xf numFmtId="7" fontId="34" fillId="4" borderId="16" xfId="1" applyNumberFormat="1" applyFont="1" applyFill="1" applyBorder="1" applyAlignment="1" applyProtection="1">
      <alignment horizontal="right" vertical="center"/>
      <protection locked="0"/>
    </xf>
    <xf numFmtId="167" fontId="0" fillId="10" borderId="12" xfId="0" applyNumberFormat="1" applyFont="1" applyFill="1" applyBorder="1" applyAlignment="1" applyProtection="1">
      <alignment horizontal="right" vertical="center" wrapText="1"/>
      <protection hidden="1"/>
    </xf>
    <xf numFmtId="0" fontId="37" fillId="10" borderId="49" xfId="0" applyFont="1" applyFill="1" applyBorder="1" applyAlignment="1" applyProtection="1">
      <alignment horizontal="center" vertical="top"/>
    </xf>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14" fontId="0" fillId="0" borderId="0" xfId="0" applyNumberFormat="1" applyAlignment="1" applyProtection="1">
      <alignment vertical="top" wrapText="1"/>
      <protection locked="0"/>
    </xf>
    <xf numFmtId="49" fontId="0" fillId="0" borderId="0" xfId="0" applyNumberFormat="1" applyAlignment="1" applyProtection="1">
      <alignment horizontal="center"/>
      <protection locked="0"/>
    </xf>
    <xf numFmtId="49" fontId="48" fillId="0" borderId="8" xfId="0" applyNumberFormat="1" applyFont="1" applyBorder="1" applyAlignment="1" applyProtection="1">
      <alignment horizontal="left" vertical="center" wrapText="1"/>
      <protection locked="0"/>
    </xf>
    <xf numFmtId="49" fontId="49" fillId="0" borderId="6" xfId="0" applyNumberFormat="1" applyFont="1" applyBorder="1" applyAlignment="1" applyProtection="1">
      <alignment horizontal="left" vertical="center" wrapText="1"/>
      <protection locked="0"/>
    </xf>
    <xf numFmtId="49" fontId="48" fillId="0" borderId="5" xfId="0" applyNumberFormat="1" applyFont="1" applyBorder="1" applyAlignment="1" applyProtection="1">
      <alignment horizontal="left" vertical="center" wrapText="1"/>
      <protection locked="0"/>
    </xf>
    <xf numFmtId="49" fontId="48" fillId="0" borderId="6" xfId="0" applyNumberFormat="1" applyFont="1" applyBorder="1" applyAlignment="1" applyProtection="1">
      <alignment horizontal="left" vertical="center" wrapText="1"/>
      <protection locked="0"/>
    </xf>
    <xf numFmtId="0" fontId="40" fillId="0" borderId="7" xfId="0" applyFont="1" applyFill="1" applyBorder="1" applyAlignment="1" applyProtection="1">
      <alignment vertical="center" wrapText="1"/>
      <protection hidden="1"/>
    </xf>
    <xf numFmtId="0" fontId="40" fillId="0" borderId="0" xfId="0" applyFont="1" applyFill="1" applyBorder="1" applyAlignment="1" applyProtection="1">
      <alignment vertical="center" wrapText="1"/>
      <protection hidden="1"/>
    </xf>
    <xf numFmtId="0" fontId="40" fillId="0" borderId="51" xfId="0" applyFont="1" applyFill="1" applyBorder="1" applyAlignment="1" applyProtection="1">
      <alignment vertical="center" wrapText="1"/>
      <protection hidden="1"/>
    </xf>
    <xf numFmtId="0" fontId="40" fillId="0" borderId="48" xfId="0" applyFont="1" applyBorder="1" applyAlignment="1" applyProtection="1">
      <alignment vertical="top" wrapText="1"/>
      <protection hidden="1"/>
    </xf>
    <xf numFmtId="0" fontId="40" fillId="0" borderId="49" xfId="0" applyFont="1" applyBorder="1" applyAlignment="1" applyProtection="1">
      <alignment vertical="top" wrapText="1"/>
      <protection hidden="1"/>
    </xf>
    <xf numFmtId="0" fontId="40" fillId="0" borderId="16" xfId="0" applyFont="1" applyBorder="1" applyAlignment="1" applyProtection="1">
      <alignment vertical="top" wrapText="1"/>
      <protection hidden="1"/>
    </xf>
    <xf numFmtId="0" fontId="20" fillId="0" borderId="7" xfId="0" applyFont="1" applyBorder="1" applyAlignment="1" applyProtection="1">
      <alignment horizontal="center" vertical="center"/>
      <protection hidden="1"/>
    </xf>
    <xf numFmtId="0" fontId="20" fillId="0" borderId="0" xfId="0" applyFont="1" applyAlignment="1" applyProtection="1">
      <protection hidden="1"/>
    </xf>
    <xf numFmtId="0" fontId="40" fillId="0" borderId="48" xfId="0" applyFont="1" applyBorder="1" applyAlignment="1" applyProtection="1">
      <alignment vertical="center" wrapText="1"/>
      <protection hidden="1"/>
    </xf>
    <xf numFmtId="0" fontId="40" fillId="0" borderId="49" xfId="0" applyFont="1" applyBorder="1" applyAlignment="1" applyProtection="1">
      <alignment vertical="center" wrapText="1"/>
      <protection hidden="1"/>
    </xf>
    <xf numFmtId="0" fontId="40" fillId="0" borderId="16" xfId="0" applyFont="1" applyBorder="1" applyAlignment="1" applyProtection="1">
      <alignment vertical="center" wrapText="1"/>
      <protection hidden="1"/>
    </xf>
    <xf numFmtId="0" fontId="40" fillId="0" borderId="48" xfId="0" applyFont="1" applyFill="1" applyBorder="1" applyAlignment="1" applyProtection="1">
      <alignment vertical="center" wrapText="1"/>
      <protection hidden="1"/>
    </xf>
    <xf numFmtId="0" fontId="40" fillId="0" borderId="49" xfId="0" applyFont="1" applyFill="1" applyBorder="1" applyAlignment="1" applyProtection="1">
      <alignment vertical="center" wrapText="1"/>
      <protection hidden="1"/>
    </xf>
    <xf numFmtId="0" fontId="40" fillId="0" borderId="16" xfId="0" applyFont="1" applyFill="1" applyBorder="1" applyAlignment="1" applyProtection="1">
      <alignment vertical="center" wrapText="1"/>
      <protection hidden="1"/>
    </xf>
    <xf numFmtId="0" fontId="24" fillId="0" borderId="48" xfId="0" applyFont="1" applyFill="1" applyBorder="1" applyAlignment="1" applyProtection="1">
      <alignment wrapText="1"/>
      <protection hidden="1"/>
    </xf>
    <xf numFmtId="0" fontId="24" fillId="0" borderId="49" xfId="0" applyFont="1" applyFill="1" applyBorder="1" applyAlignment="1" applyProtection="1">
      <alignment wrapText="1"/>
      <protection hidden="1"/>
    </xf>
    <xf numFmtId="0" fontId="24" fillId="0" borderId="16" xfId="0" applyFont="1" applyFill="1" applyBorder="1" applyAlignment="1" applyProtection="1">
      <alignment wrapText="1"/>
      <protection hidden="1"/>
    </xf>
    <xf numFmtId="0" fontId="23" fillId="0" borderId="48" xfId="0" applyFont="1" applyBorder="1" applyAlignment="1" applyProtection="1">
      <alignment horizontal="center" vertical="center" wrapText="1"/>
      <protection hidden="1"/>
    </xf>
    <xf numFmtId="0" fontId="23" fillId="0" borderId="49"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40" fillId="0" borderId="57" xfId="0" applyFont="1" applyBorder="1" applyAlignment="1" applyProtection="1">
      <alignment vertical="center" wrapText="1"/>
      <protection hidden="1"/>
    </xf>
    <xf numFmtId="0" fontId="40" fillId="0" borderId="50" xfId="0" applyFont="1" applyBorder="1" applyAlignment="1" applyProtection="1">
      <alignment vertical="center" wrapText="1"/>
      <protection hidden="1"/>
    </xf>
    <xf numFmtId="0" fontId="40" fillId="0" borderId="44" xfId="0" applyFont="1" applyBorder="1" applyAlignment="1" applyProtection="1">
      <alignment vertical="center" wrapText="1"/>
      <protection hidden="1"/>
    </xf>
    <xf numFmtId="0" fontId="39" fillId="0" borderId="0" xfId="0" applyFont="1" applyAlignment="1" applyProtection="1">
      <alignment horizontal="center"/>
    </xf>
    <xf numFmtId="0" fontId="35" fillId="0" borderId="0" xfId="0" applyFont="1" applyAlignment="1" applyProtection="1">
      <alignment horizontal="center"/>
    </xf>
    <xf numFmtId="0" fontId="43" fillId="0" borderId="48" xfId="0" applyFont="1" applyBorder="1" applyAlignment="1" applyProtection="1">
      <alignment horizontal="center" vertical="center" wrapText="1"/>
      <protection hidden="1"/>
    </xf>
    <xf numFmtId="0" fontId="43" fillId="0" borderId="49" xfId="0" applyFont="1" applyBorder="1" applyAlignment="1" applyProtection="1">
      <alignment horizontal="center" vertical="center" wrapText="1"/>
      <protection hidden="1"/>
    </xf>
    <xf numFmtId="0" fontId="43" fillId="0" borderId="16" xfId="0" applyFont="1" applyBorder="1" applyAlignment="1" applyProtection="1">
      <alignment horizontal="center" vertical="center" wrapText="1"/>
      <protection hidden="1"/>
    </xf>
    <xf numFmtId="49" fontId="10" fillId="0" borderId="57" xfId="0" applyNumberFormat="1" applyFont="1" applyBorder="1" applyAlignment="1" applyProtection="1">
      <alignment horizontal="center" vertical="center" wrapText="1"/>
      <protection locked="0"/>
    </xf>
    <xf numFmtId="49" fontId="10" fillId="0" borderId="50" xfId="0" applyNumberFormat="1" applyFont="1" applyBorder="1" applyAlignment="1" applyProtection="1">
      <alignment horizontal="center" vertical="center" wrapText="1"/>
      <protection locked="0"/>
    </xf>
    <xf numFmtId="49" fontId="10" fillId="0" borderId="56" xfId="0" applyNumberFormat="1" applyFont="1" applyBorder="1" applyAlignment="1" applyProtection="1">
      <alignment horizontal="center" vertical="center" wrapText="1"/>
      <protection locked="0"/>
    </xf>
    <xf numFmtId="0" fontId="9" fillId="5" borderId="49" xfId="0" applyFont="1" applyFill="1" applyBorder="1" applyAlignment="1" applyProtection="1">
      <alignment horizontal="center" vertical="center"/>
      <protection hidden="1"/>
    </xf>
    <xf numFmtId="0" fontId="9" fillId="5" borderId="55" xfId="0" applyFont="1" applyFill="1" applyBorder="1" applyAlignment="1" applyProtection="1">
      <alignment horizontal="center" vertical="center"/>
      <protection hidden="1"/>
    </xf>
    <xf numFmtId="164" fontId="29" fillId="0" borderId="19" xfId="0" quotePrefix="1" applyNumberFormat="1" applyFont="1" applyBorder="1" applyAlignment="1" applyProtection="1">
      <alignment horizontal="center" vertical="center"/>
      <protection hidden="1"/>
    </xf>
    <xf numFmtId="164" fontId="29" fillId="0" borderId="13" xfId="0" quotePrefix="1" applyNumberFormat="1" applyFont="1" applyBorder="1" applyAlignment="1" applyProtection="1">
      <alignment horizontal="center" vertical="center"/>
      <protection hidden="1"/>
    </xf>
    <xf numFmtId="0" fontId="29" fillId="0" borderId="19" xfId="0" quotePrefix="1" applyNumberFormat="1" applyFont="1" applyBorder="1" applyAlignment="1" applyProtection="1">
      <alignment horizontal="center" vertical="center"/>
      <protection hidden="1"/>
    </xf>
    <xf numFmtId="0" fontId="29" fillId="0" borderId="13" xfId="0" quotePrefix="1" applyNumberFormat="1" applyFont="1" applyBorder="1" applyAlignment="1" applyProtection="1">
      <alignment horizontal="center" vertical="center"/>
      <protection hidden="1"/>
    </xf>
    <xf numFmtId="0" fontId="2" fillId="0" borderId="27" xfId="0" applyFont="1" applyBorder="1" applyAlignment="1" applyProtection="1">
      <alignment horizontal="left" vertical="center" wrapText="1" indent="1"/>
      <protection hidden="1"/>
    </xf>
    <xf numFmtId="0" fontId="23" fillId="5" borderId="48" xfId="0" applyFont="1" applyFill="1" applyBorder="1" applyAlignment="1" applyProtection="1">
      <alignment horizontal="center" vertical="center" wrapText="1"/>
      <protection hidden="1"/>
    </xf>
    <xf numFmtId="0" fontId="23" fillId="5" borderId="49" xfId="0" applyFont="1" applyFill="1" applyBorder="1" applyAlignment="1" applyProtection="1">
      <alignment horizontal="center" vertical="center" wrapText="1"/>
      <protection hidden="1"/>
    </xf>
    <xf numFmtId="0" fontId="23" fillId="5" borderId="16" xfId="0" applyFont="1" applyFill="1" applyBorder="1" applyAlignment="1" applyProtection="1">
      <alignment horizontal="center" vertical="center" wrapText="1"/>
      <protection hidden="1"/>
    </xf>
    <xf numFmtId="0" fontId="40" fillId="0" borderId="57" xfId="0" applyFont="1" applyFill="1" applyBorder="1" applyAlignment="1" applyProtection="1">
      <alignment vertical="center" wrapText="1"/>
      <protection hidden="1"/>
    </xf>
    <xf numFmtId="0" fontId="40" fillId="0" borderId="50" xfId="0" applyFont="1" applyFill="1" applyBorder="1" applyAlignment="1" applyProtection="1">
      <alignment vertical="center" wrapText="1"/>
      <protection hidden="1"/>
    </xf>
    <xf numFmtId="0" fontId="40" fillId="0" borderId="44" xfId="0" applyFont="1" applyFill="1" applyBorder="1" applyAlignment="1" applyProtection="1">
      <alignment vertical="center" wrapText="1"/>
      <protection hidden="1"/>
    </xf>
    <xf numFmtId="0" fontId="40" fillId="0" borderId="57" xfId="0" applyFont="1" applyFill="1" applyBorder="1" applyAlignment="1" applyProtection="1">
      <alignment vertical="center" wrapText="1"/>
      <protection locked="0"/>
    </xf>
    <xf numFmtId="0" fontId="40" fillId="0" borderId="50" xfId="0" applyFont="1" applyFill="1" applyBorder="1" applyAlignment="1" applyProtection="1">
      <alignment vertical="center" wrapText="1"/>
      <protection locked="0"/>
    </xf>
    <xf numFmtId="0" fontId="40" fillId="0" borderId="44" xfId="0" applyFont="1" applyFill="1" applyBorder="1" applyAlignment="1" applyProtection="1">
      <alignment vertical="center" wrapText="1"/>
      <protection locked="0"/>
    </xf>
    <xf numFmtId="0" fontId="40" fillId="0" borderId="55" xfId="0" applyFont="1" applyBorder="1" applyAlignment="1" applyProtection="1">
      <alignment vertical="center" wrapText="1"/>
      <protection hidden="1"/>
    </xf>
    <xf numFmtId="0" fontId="24" fillId="0" borderId="57" xfId="0" applyFont="1" applyBorder="1" applyAlignment="1" applyProtection="1">
      <alignment vertical="center" wrapText="1"/>
      <protection hidden="1"/>
    </xf>
    <xf numFmtId="0" fontId="24" fillId="0" borderId="50" xfId="0" applyFont="1" applyBorder="1" applyAlignment="1" applyProtection="1">
      <alignment vertical="center" wrapText="1"/>
      <protection hidden="1"/>
    </xf>
    <xf numFmtId="0" fontId="24" fillId="0" borderId="44" xfId="0" applyFont="1" applyBorder="1" applyAlignment="1" applyProtection="1">
      <alignment vertical="center" wrapText="1"/>
      <protection hidden="1"/>
    </xf>
    <xf numFmtId="0" fontId="9" fillId="5" borderId="58" xfId="0" applyFont="1" applyFill="1" applyBorder="1" applyAlignment="1" applyProtection="1">
      <alignment horizontal="center" vertical="center"/>
      <protection hidden="1"/>
    </xf>
    <xf numFmtId="0" fontId="24" fillId="0" borderId="57" xfId="0" applyFont="1" applyBorder="1" applyAlignment="1" applyProtection="1">
      <alignment wrapText="1"/>
      <protection hidden="1"/>
    </xf>
    <xf numFmtId="0" fontId="24" fillId="0" borderId="50" xfId="0" applyFont="1" applyBorder="1" applyAlignment="1" applyProtection="1">
      <alignment wrapText="1"/>
      <protection hidden="1"/>
    </xf>
    <xf numFmtId="0" fontId="24" fillId="0" borderId="44" xfId="0" applyFont="1" applyBorder="1" applyAlignment="1" applyProtection="1">
      <alignment wrapText="1"/>
      <protection hidden="1"/>
    </xf>
    <xf numFmtId="0" fontId="40" fillId="0" borderId="7" xfId="0" applyFont="1" applyBorder="1" applyAlignment="1" applyProtection="1">
      <alignment vertical="center" wrapText="1"/>
      <protection hidden="1"/>
    </xf>
    <xf numFmtId="0" fontId="40" fillId="0" borderId="0" xfId="0" applyFont="1" applyBorder="1" applyAlignment="1" applyProtection="1">
      <alignment vertical="center" wrapText="1"/>
      <protection hidden="1"/>
    </xf>
    <xf numFmtId="0" fontId="40" fillId="0" borderId="51" xfId="0" applyFont="1" applyBorder="1" applyAlignment="1" applyProtection="1">
      <alignment vertical="center" wrapText="1"/>
      <protection hidden="1"/>
    </xf>
    <xf numFmtId="0" fontId="40" fillId="0" borderId="30" xfId="0" applyFont="1" applyBorder="1" applyAlignment="1" applyProtection="1">
      <alignment vertical="center" wrapText="1"/>
      <protection hidden="1"/>
    </xf>
    <xf numFmtId="0" fontId="40" fillId="0" borderId="27" xfId="0" applyFont="1" applyBorder="1" applyAlignment="1" applyProtection="1">
      <alignment vertical="center" wrapText="1"/>
      <protection hidden="1"/>
    </xf>
    <xf numFmtId="0" fontId="40" fillId="0" borderId="31" xfId="0" applyFont="1" applyBorder="1" applyAlignment="1" applyProtection="1">
      <alignment vertical="center" wrapText="1"/>
      <protection hidden="1"/>
    </xf>
    <xf numFmtId="0" fontId="10" fillId="0" borderId="27" xfId="0" applyFont="1" applyBorder="1" applyAlignment="1" applyProtection="1">
      <alignment horizontal="left" vertical="center" wrapText="1" indent="1"/>
      <protection hidden="1"/>
    </xf>
    <xf numFmtId="0" fontId="24" fillId="0" borderId="48" xfId="0" applyFont="1" applyBorder="1" applyAlignment="1" applyProtection="1">
      <alignment vertical="center" wrapText="1"/>
      <protection hidden="1"/>
    </xf>
    <xf numFmtId="0" fontId="24" fillId="0" borderId="49" xfId="0" applyFont="1" applyBorder="1" applyAlignment="1" applyProtection="1">
      <alignment vertical="center" wrapText="1"/>
      <protection hidden="1"/>
    </xf>
    <xf numFmtId="0" fontId="24" fillId="0" borderId="55" xfId="0" applyFont="1" applyBorder="1" applyAlignment="1" applyProtection="1">
      <alignment vertical="center" wrapText="1"/>
      <protection hidden="1"/>
    </xf>
    <xf numFmtId="0" fontId="24" fillId="0" borderId="7" xfId="0" applyFont="1" applyBorder="1" applyAlignment="1" applyProtection="1">
      <alignment vertical="center" wrapText="1"/>
      <protection hidden="1"/>
    </xf>
    <xf numFmtId="0" fontId="24" fillId="0" borderId="0" xfId="0" applyFont="1" applyBorder="1" applyAlignment="1" applyProtection="1">
      <alignment vertical="center" wrapText="1"/>
      <protection hidden="1"/>
    </xf>
    <xf numFmtId="0" fontId="24" fillId="0" borderId="51" xfId="0" applyFont="1" applyBorder="1" applyAlignment="1" applyProtection="1">
      <alignment vertical="center" wrapText="1"/>
      <protection hidden="1"/>
    </xf>
    <xf numFmtId="0" fontId="24" fillId="0" borderId="16" xfId="0" applyFont="1" applyBorder="1" applyAlignment="1" applyProtection="1">
      <alignment vertical="center" wrapText="1"/>
      <protection hidden="1"/>
    </xf>
    <xf numFmtId="49" fontId="2" fillId="0" borderId="50" xfId="0" applyNumberFormat="1" applyFont="1" applyBorder="1" applyAlignment="1" applyProtection="1">
      <alignment horizontal="center" vertical="center" wrapText="1"/>
      <protection locked="0"/>
    </xf>
    <xf numFmtId="49" fontId="2" fillId="0" borderId="56" xfId="0" applyNumberFormat="1" applyFont="1" applyBorder="1" applyAlignment="1" applyProtection="1">
      <alignment horizontal="center" vertical="center" wrapText="1"/>
      <protection locked="0"/>
    </xf>
    <xf numFmtId="0" fontId="24" fillId="0" borderId="7" xfId="0" applyFont="1" applyFill="1" applyBorder="1" applyAlignment="1" applyProtection="1">
      <alignment vertical="center" wrapText="1"/>
      <protection hidden="1"/>
    </xf>
    <xf numFmtId="0" fontId="24" fillId="0" borderId="0" xfId="0" applyFont="1" applyFill="1" applyBorder="1" applyAlignment="1" applyProtection="1">
      <alignment vertical="center" wrapText="1"/>
      <protection hidden="1"/>
    </xf>
    <xf numFmtId="0" fontId="24" fillId="0" borderId="51" xfId="0" applyFont="1" applyFill="1" applyBorder="1" applyAlignment="1" applyProtection="1">
      <alignment vertical="center" wrapText="1"/>
      <protection hidden="1"/>
    </xf>
    <xf numFmtId="44" fontId="17" fillId="3" borderId="19" xfId="1" applyFont="1" applyFill="1" applyBorder="1" applyAlignment="1">
      <alignment horizontal="center" vertical="top" wrapText="1"/>
    </xf>
    <xf numFmtId="44" fontId="17" fillId="3" borderId="47" xfId="1" applyFont="1" applyFill="1" applyBorder="1" applyAlignment="1">
      <alignment horizontal="center" vertical="top" wrapText="1"/>
    </xf>
    <xf numFmtId="44" fontId="17" fillId="3" borderId="13" xfId="1" applyFont="1" applyFill="1" applyBorder="1" applyAlignment="1">
      <alignment horizontal="center" vertical="top" wrapText="1"/>
    </xf>
    <xf numFmtId="165" fontId="10" fillId="0" borderId="53" xfId="0" applyNumberFormat="1" applyFont="1" applyBorder="1" applyAlignment="1">
      <alignment horizontal="center"/>
      <protection locked="0"/>
    </xf>
    <xf numFmtId="165" fontId="10" fillId="0" borderId="24" xfId="0" applyNumberFormat="1" applyFont="1" applyBorder="1" applyAlignment="1">
      <alignment horizontal="center"/>
      <protection locked="0"/>
    </xf>
    <xf numFmtId="165" fontId="10" fillId="0" borderId="14" xfId="0" applyNumberFormat="1" applyFont="1" applyBorder="1" applyAlignment="1">
      <alignment horizontal="center"/>
      <protection locked="0"/>
    </xf>
    <xf numFmtId="165" fontId="10" fillId="0" borderId="20" xfId="0" applyNumberFormat="1" applyFont="1" applyBorder="1" applyAlignment="1">
      <alignment horizontal="center"/>
      <protection locked="0"/>
    </xf>
    <xf numFmtId="0" fontId="5" fillId="0" borderId="0" xfId="0" applyFont="1" applyAlignment="1">
      <alignment horizontal="center" vertical="center"/>
      <protection locked="0"/>
    </xf>
    <xf numFmtId="0" fontId="6" fillId="0" borderId="0" xfId="0" applyFont="1" applyAlignment="1">
      <alignment horizontal="center" vertical="center"/>
      <protection locked="0"/>
    </xf>
    <xf numFmtId="0" fontId="7" fillId="0" borderId="0" xfId="0" applyFont="1" applyAlignment="1">
      <alignment horizontal="center" vertical="center"/>
      <protection locked="0"/>
    </xf>
    <xf numFmtId="0" fontId="8" fillId="0" borderId="0" xfId="0" applyFont="1" applyAlignment="1">
      <alignment horizontal="center" vertical="center"/>
      <protection locked="0"/>
    </xf>
    <xf numFmtId="0" fontId="10" fillId="0" borderId="19" xfId="0" applyFont="1" applyBorder="1" applyAlignment="1">
      <alignment horizontal="center" vertical="center"/>
      <protection locked="0"/>
    </xf>
    <xf numFmtId="0" fontId="10" fillId="0" borderId="13" xfId="0" applyFont="1" applyBorder="1" applyAlignment="1">
      <alignment horizontal="center" vertical="center"/>
      <protection locked="0"/>
    </xf>
    <xf numFmtId="164" fontId="10" fillId="0" borderId="19" xfId="0" applyNumberFormat="1" applyFont="1" applyBorder="1" applyAlignment="1">
      <alignment horizontal="center" vertical="center"/>
      <protection locked="0"/>
    </xf>
    <xf numFmtId="164" fontId="10" fillId="0" borderId="13" xfId="0" applyNumberFormat="1" applyFont="1" applyBorder="1" applyAlignment="1">
      <alignment horizontal="center" vertical="center"/>
      <protection locked="0"/>
    </xf>
    <xf numFmtId="0" fontId="9" fillId="5" borderId="52" xfId="0" applyFont="1" applyFill="1" applyBorder="1" applyAlignment="1">
      <alignment horizontal="center" vertical="center"/>
      <protection locked="0"/>
    </xf>
    <xf numFmtId="0" fontId="9" fillId="5" borderId="26" xfId="0" applyFont="1" applyFill="1" applyBorder="1" applyAlignment="1">
      <alignment horizontal="center" vertical="center"/>
      <protection locked="0"/>
    </xf>
    <xf numFmtId="0" fontId="9" fillId="5" borderId="22" xfId="0" applyFont="1" applyFill="1" applyBorder="1" applyAlignment="1">
      <alignment horizontal="center" vertical="center"/>
      <protection locked="0"/>
    </xf>
    <xf numFmtId="0" fontId="9" fillId="5" borderId="35" xfId="0" applyFont="1" applyFill="1" applyBorder="1" applyAlignment="1">
      <alignment horizontal="center" vertical="center"/>
      <protection locked="0"/>
    </xf>
    <xf numFmtId="0" fontId="0" fillId="0" borderId="0" xfId="0" applyAlignment="1" applyProtection="1">
      <alignment wrapText="1"/>
    </xf>
    <xf numFmtId="0" fontId="0" fillId="0" borderId="46" xfId="0" applyBorder="1" applyAlignment="1">
      <alignment horizontal="center" vertical="center"/>
      <protection locked="0"/>
    </xf>
    <xf numFmtId="0" fontId="0" fillId="0" borderId="47" xfId="0" applyBorder="1" applyAlignment="1">
      <alignment horizontal="center" vertical="center"/>
      <protection locked="0"/>
    </xf>
    <xf numFmtId="0" fontId="0" fillId="0" borderId="13" xfId="0" applyBorder="1" applyAlignment="1">
      <alignment horizontal="center" vertical="center"/>
      <protection locked="0"/>
    </xf>
    <xf numFmtId="0" fontId="0" fillId="0" borderId="23" xfId="0" applyBorder="1" applyAlignment="1">
      <alignment horizontal="center" vertical="center"/>
      <protection locked="0"/>
    </xf>
    <xf numFmtId="0" fontId="0" fillId="0" borderId="24" xfId="0" applyBorder="1" applyAlignment="1">
      <alignment horizontal="center" vertical="center"/>
      <protection locked="0"/>
    </xf>
    <xf numFmtId="0" fontId="0" fillId="0" borderId="14" xfId="0" applyBorder="1" applyAlignment="1">
      <alignment horizontal="center" vertical="center"/>
      <protection locked="0"/>
    </xf>
    <xf numFmtId="0" fontId="23" fillId="0" borderId="50" xfId="0" applyFont="1" applyBorder="1" applyAlignment="1">
      <alignment horizontal="left" vertical="center" wrapText="1"/>
      <protection locked="0"/>
    </xf>
    <xf numFmtId="0" fontId="23" fillId="0" borderId="0" xfId="0" applyFont="1" applyAlignment="1">
      <alignment wrapText="1"/>
      <protection locked="0"/>
    </xf>
    <xf numFmtId="0" fontId="0" fillId="5" borderId="48" xfId="0" applyFill="1" applyBorder="1" applyAlignment="1">
      <alignment horizontal="center" vertical="center" wrapText="1"/>
      <protection locked="0"/>
    </xf>
    <xf numFmtId="0" fontId="0" fillId="0" borderId="49" xfId="0" applyBorder="1" applyAlignment="1">
      <alignment horizontal="center" vertical="center" wrapText="1"/>
      <protection locked="0"/>
    </xf>
    <xf numFmtId="0" fontId="0" fillId="0" borderId="16" xfId="0" applyBorder="1" applyAlignment="1">
      <alignment horizontal="center" vertical="center" wrapText="1"/>
      <protection locked="0"/>
    </xf>
    <xf numFmtId="0" fontId="0" fillId="0" borderId="25" xfId="0" applyBorder="1" applyAlignment="1">
      <alignment horizontal="center" vertical="center"/>
      <protection locked="0"/>
    </xf>
    <xf numFmtId="0" fontId="0" fillId="0" borderId="26" xfId="0" applyBorder="1" applyAlignment="1">
      <alignment horizontal="center" vertical="center"/>
      <protection locked="0"/>
    </xf>
    <xf numFmtId="0" fontId="0" fillId="0" borderId="22" xfId="0" applyBorder="1" applyAlignment="1">
      <alignment horizontal="center" vertical="center"/>
      <protection locked="0"/>
    </xf>
    <xf numFmtId="0" fontId="0" fillId="0" borderId="0" xfId="0" applyBorder="1" applyAlignment="1">
      <alignment horizontal="right" vertical="center"/>
      <protection locked="0"/>
    </xf>
    <xf numFmtId="0" fontId="0" fillId="0" borderId="0" xfId="0" applyAlignment="1">
      <protection locked="0"/>
    </xf>
    <xf numFmtId="0" fontId="0" fillId="0" borderId="0" xfId="0" applyAlignment="1">
      <alignment horizontal="right" vertical="center"/>
      <protection locked="0"/>
    </xf>
    <xf numFmtId="0" fontId="23" fillId="0" borderId="0" xfId="0" applyFont="1" applyAlignment="1" applyProtection="1">
      <alignment wrapText="1"/>
      <protection hidden="1"/>
    </xf>
    <xf numFmtId="0" fontId="41" fillId="5" borderId="65" xfId="0" applyFont="1" applyFill="1" applyBorder="1" applyAlignment="1" applyProtection="1">
      <alignment horizontal="center" vertical="center"/>
      <protection hidden="1"/>
    </xf>
    <xf numFmtId="0" fontId="41" fillId="5" borderId="27" xfId="0" applyFont="1" applyFill="1" applyBorder="1" applyAlignment="1" applyProtection="1">
      <alignment horizontal="center" vertical="center"/>
      <protection hidden="1"/>
    </xf>
    <xf numFmtId="164" fontId="31" fillId="0" borderId="19" xfId="0" applyNumberFormat="1" applyFont="1" applyBorder="1" applyAlignment="1" applyProtection="1">
      <alignment horizontal="center" vertical="center"/>
      <protection hidden="1"/>
    </xf>
    <xf numFmtId="164" fontId="31" fillId="0" borderId="13" xfId="0" applyNumberFormat="1" applyFont="1" applyBorder="1" applyAlignment="1" applyProtection="1">
      <alignment horizontal="center" vertical="center"/>
      <protection hidden="1"/>
    </xf>
    <xf numFmtId="14" fontId="31" fillId="0" borderId="19" xfId="0" applyNumberFormat="1" applyFont="1" applyBorder="1" applyAlignment="1" applyProtection="1">
      <alignment horizontal="center" vertical="center"/>
    </xf>
    <xf numFmtId="0" fontId="31" fillId="0" borderId="13" xfId="0" applyFont="1" applyBorder="1" applyAlignment="1" applyProtection="1">
      <alignment horizontal="center" vertical="center"/>
    </xf>
    <xf numFmtId="0" fontId="41" fillId="0" borderId="41" xfId="0" applyFont="1" applyBorder="1" applyAlignment="1" applyProtection="1">
      <alignment horizontal="right" vertical="center"/>
      <protection hidden="1"/>
    </xf>
    <xf numFmtId="0" fontId="41" fillId="0" borderId="51" xfId="0" applyFont="1" applyBorder="1" applyAlignment="1" applyProtection="1">
      <alignment horizontal="right" vertical="center"/>
      <protection hidden="1"/>
    </xf>
    <xf numFmtId="0" fontId="39" fillId="0" borderId="0" xfId="0" applyFont="1" applyAlignment="1" applyProtection="1">
      <alignment horizontal="center"/>
      <protection hidden="1"/>
    </xf>
    <xf numFmtId="0" fontId="35" fillId="0" borderId="0" xfId="0" applyFont="1" applyAlignment="1" applyProtection="1">
      <alignment horizontal="center" vertical="center"/>
      <protection hidden="1"/>
    </xf>
    <xf numFmtId="0" fontId="41" fillId="5" borderId="30" xfId="0" applyFont="1" applyFill="1" applyBorder="1" applyAlignment="1" applyProtection="1">
      <alignment horizontal="center" vertical="center"/>
      <protection hidden="1"/>
    </xf>
    <xf numFmtId="165" fontId="36" fillId="0" borderId="48" xfId="0" applyNumberFormat="1" applyFont="1" applyBorder="1" applyAlignment="1" applyProtection="1">
      <alignment horizontal="center" vertical="center" wrapText="1"/>
    </xf>
    <xf numFmtId="165" fontId="36" fillId="0" borderId="49" xfId="0" applyNumberFormat="1" applyFont="1" applyBorder="1" applyAlignment="1" applyProtection="1">
      <alignment horizontal="center" vertical="center" wrapText="1"/>
    </xf>
    <xf numFmtId="0" fontId="41" fillId="5" borderId="63" xfId="0" applyFont="1" applyFill="1" applyBorder="1" applyAlignment="1" applyProtection="1">
      <alignment horizontal="center" vertical="center"/>
      <protection hidden="1"/>
    </xf>
    <xf numFmtId="164" fontId="36" fillId="0" borderId="48" xfId="0" applyNumberFormat="1" applyFont="1" applyBorder="1" applyAlignment="1" applyProtection="1">
      <alignment horizontal="center" vertical="center"/>
      <protection hidden="1"/>
    </xf>
    <xf numFmtId="164" fontId="36" fillId="0" borderId="55" xfId="0" applyNumberFormat="1" applyFont="1" applyBorder="1" applyAlignment="1" applyProtection="1">
      <alignment horizontal="center" vertical="center"/>
      <protection hidden="1"/>
    </xf>
    <xf numFmtId="0" fontId="35" fillId="0" borderId="0" xfId="0" applyFont="1" applyAlignment="1" applyProtection="1">
      <alignment horizontal="center" vertical="center"/>
    </xf>
    <xf numFmtId="0" fontId="20" fillId="10" borderId="21" xfId="0" applyFont="1" applyFill="1" applyBorder="1" applyAlignment="1" applyProtection="1">
      <alignment horizontal="center" vertical="center"/>
      <protection hidden="1"/>
    </xf>
    <xf numFmtId="0" fontId="20" fillId="10" borderId="55" xfId="0" applyFont="1" applyFill="1" applyBorder="1" applyAlignment="1" applyProtection="1">
      <alignment horizontal="center" vertical="center"/>
      <protection hidden="1"/>
    </xf>
    <xf numFmtId="0" fontId="23" fillId="0" borderId="50" xfId="0" applyFont="1" applyBorder="1" applyAlignment="1" applyProtection="1">
      <alignment vertical="center" wrapText="1"/>
      <protection hidden="1"/>
    </xf>
    <xf numFmtId="165" fontId="34" fillId="0" borderId="64" xfId="0" applyNumberFormat="1" applyFont="1" applyBorder="1" applyAlignment="1" applyProtection="1">
      <alignment horizontal="center" vertical="center" wrapText="1"/>
    </xf>
    <xf numFmtId="165" fontId="34" fillId="0" borderId="50" xfId="0" applyNumberFormat="1" applyFont="1" applyBorder="1" applyAlignment="1" applyProtection="1">
      <alignment horizontal="center" vertical="center" wrapText="1"/>
    </xf>
    <xf numFmtId="165" fontId="34" fillId="0" borderId="56" xfId="0" applyNumberFormat="1" applyFont="1" applyBorder="1" applyAlignment="1" applyProtection="1">
      <alignment horizontal="center" vertical="center" wrapText="1"/>
    </xf>
    <xf numFmtId="0" fontId="41" fillId="10" borderId="48" xfId="0" applyFont="1" applyFill="1" applyBorder="1" applyAlignment="1" applyProtection="1">
      <alignment horizontal="center" vertical="center"/>
      <protection hidden="1"/>
    </xf>
    <xf numFmtId="0" fontId="41" fillId="10" borderId="49" xfId="0" applyFont="1" applyFill="1" applyBorder="1" applyAlignment="1" applyProtection="1">
      <alignment horizontal="center" vertical="center"/>
      <protection hidden="1"/>
    </xf>
    <xf numFmtId="0" fontId="41" fillId="10" borderId="55" xfId="0" applyFont="1" applyFill="1" applyBorder="1" applyAlignment="1" applyProtection="1">
      <alignment horizontal="center" vertical="center"/>
      <protection hidden="1"/>
    </xf>
    <xf numFmtId="164" fontId="29" fillId="0" borderId="19" xfId="0" applyNumberFormat="1" applyFont="1" applyBorder="1" applyAlignment="1" applyProtection="1">
      <alignment horizontal="center" vertical="center"/>
      <protection hidden="1"/>
    </xf>
    <xf numFmtId="164" fontId="29" fillId="0" borderId="13" xfId="0" applyNumberFormat="1"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28" fillId="0" borderId="51" xfId="0" applyFont="1" applyBorder="1" applyAlignment="1" applyProtection="1">
      <alignment horizontal="center" vertical="center"/>
      <protection hidden="1"/>
    </xf>
    <xf numFmtId="0" fontId="20" fillId="10" borderId="30" xfId="0" applyFont="1" applyFill="1" applyBorder="1" applyAlignment="1" applyProtection="1">
      <alignment horizontal="center" vertical="center"/>
      <protection hidden="1"/>
    </xf>
    <xf numFmtId="0" fontId="20" fillId="10" borderId="63" xfId="0" applyFont="1" applyFill="1" applyBorder="1" applyAlignment="1" applyProtection="1">
      <alignment horizontal="center" vertical="center"/>
      <protection hidden="1"/>
    </xf>
    <xf numFmtId="0" fontId="43" fillId="0" borderId="0" xfId="0" applyFont="1" applyBorder="1" applyAlignment="1" applyProtection="1">
      <alignment horizontal="center" wrapText="1"/>
      <protection hidden="1"/>
    </xf>
    <xf numFmtId="49" fontId="36" fillId="4" borderId="61" xfId="1" applyNumberFormat="1" applyFont="1" applyFill="1" applyBorder="1" applyAlignment="1" applyProtection="1">
      <alignment horizontal="center" vertical="center" wrapText="1"/>
      <protection locked="0"/>
    </xf>
    <xf numFmtId="49" fontId="36" fillId="4" borderId="12" xfId="1" applyNumberFormat="1" applyFont="1" applyFill="1" applyBorder="1" applyAlignment="1" applyProtection="1">
      <alignment horizontal="center" vertical="center" wrapText="1"/>
      <protection locked="0"/>
    </xf>
    <xf numFmtId="49" fontId="36" fillId="4" borderId="45" xfId="1" applyNumberFormat="1" applyFont="1" applyFill="1" applyBorder="1" applyAlignment="1" applyProtection="1">
      <alignment horizontal="center" vertical="center" wrapText="1"/>
      <protection locked="0"/>
    </xf>
    <xf numFmtId="49" fontId="36" fillId="4" borderId="54" xfId="1" applyNumberFormat="1" applyFont="1" applyFill="1" applyBorder="1" applyAlignment="1" applyProtection="1">
      <alignment horizontal="center" vertical="center" wrapText="1"/>
      <protection locked="0"/>
    </xf>
    <xf numFmtId="49" fontId="36" fillId="4" borderId="44" xfId="1" applyNumberFormat="1" applyFont="1" applyFill="1" applyBorder="1" applyAlignment="1" applyProtection="1">
      <alignment horizontal="center" vertical="center" wrapText="1"/>
      <protection locked="0"/>
    </xf>
    <xf numFmtId="49" fontId="36" fillId="4" borderId="37" xfId="1" applyNumberFormat="1" applyFont="1" applyFill="1" applyBorder="1" applyAlignment="1" applyProtection="1">
      <alignment horizontal="center" vertical="center" wrapText="1"/>
      <protection locked="0"/>
    </xf>
    <xf numFmtId="0" fontId="9" fillId="0" borderId="0" xfId="0" applyFont="1" applyBorder="1" applyAlignment="1" applyProtection="1">
      <alignment horizontal="center"/>
    </xf>
    <xf numFmtId="0" fontId="36" fillId="4" borderId="61" xfId="1" applyNumberFormat="1" applyFont="1" applyFill="1" applyBorder="1" applyAlignment="1" applyProtection="1">
      <alignment horizontal="center" vertical="center"/>
      <protection hidden="1"/>
    </xf>
    <xf numFmtId="0" fontId="0" fillId="0" borderId="11" xfId="0" applyBorder="1" applyAlignment="1" applyProtection="1"/>
    <xf numFmtId="0" fontId="0" fillId="0" borderId="12" xfId="0" applyBorder="1" applyAlignment="1" applyProtection="1"/>
    <xf numFmtId="0" fontId="36" fillId="4" borderId="45" xfId="1" applyNumberFormat="1" applyFont="1" applyFill="1" applyBorder="1" applyAlignment="1" applyProtection="1">
      <alignment horizontal="center" vertical="center"/>
      <protection hidden="1"/>
    </xf>
    <xf numFmtId="0" fontId="0" fillId="0" borderId="59" xfId="0" applyBorder="1" applyAlignment="1" applyProtection="1"/>
    <xf numFmtId="0" fontId="0" fillId="0" borderId="54" xfId="0" applyBorder="1" applyAlignment="1" applyProtection="1"/>
    <xf numFmtId="0" fontId="36" fillId="4" borderId="45" xfId="1" applyNumberFormat="1" applyFont="1" applyFill="1" applyBorder="1" applyAlignment="1" applyProtection="1">
      <alignment horizontal="center" vertical="center" wrapText="1"/>
      <protection hidden="1"/>
    </xf>
    <xf numFmtId="0" fontId="0" fillId="0" borderId="59" xfId="0" applyBorder="1" applyAlignment="1" applyProtection="1">
      <alignment wrapText="1"/>
    </xf>
    <xf numFmtId="0" fontId="0" fillId="0" borderId="54" xfId="0" applyBorder="1" applyAlignment="1" applyProtection="1">
      <alignment wrapText="1"/>
    </xf>
    <xf numFmtId="0" fontId="33" fillId="10" borderId="48" xfId="4" applyFont="1" applyFill="1" applyBorder="1" applyAlignment="1" applyProtection="1">
      <alignment horizontal="center" vertical="center" wrapText="1"/>
    </xf>
    <xf numFmtId="0" fontId="33" fillId="10" borderId="55" xfId="4" applyFont="1" applyFill="1" applyBorder="1" applyAlignment="1" applyProtection="1">
      <alignment horizontal="center" vertical="center" wrapText="1"/>
    </xf>
    <xf numFmtId="0" fontId="33" fillId="10" borderId="57" xfId="4" applyFont="1" applyFill="1" applyBorder="1" applyAlignment="1" applyProtection="1">
      <alignment horizontal="center" vertical="center" wrapText="1"/>
    </xf>
    <xf numFmtId="0" fontId="33" fillId="10" borderId="56" xfId="4" applyFont="1" applyFill="1" applyBorder="1" applyAlignment="1" applyProtection="1">
      <alignment horizontal="center" vertical="center" wrapText="1"/>
    </xf>
    <xf numFmtId="0" fontId="37" fillId="10" borderId="27" xfId="0" applyFont="1" applyFill="1" applyBorder="1" applyAlignment="1" applyProtection="1">
      <alignment horizontal="center" vertical="center" wrapText="1"/>
    </xf>
    <xf numFmtId="0" fontId="37" fillId="10" borderId="50" xfId="0" applyFont="1" applyFill="1" applyBorder="1" applyAlignment="1" applyProtection="1">
      <alignment horizontal="center" vertical="center" wrapText="1"/>
    </xf>
    <xf numFmtId="0" fontId="37" fillId="10" borderId="38" xfId="0" applyFont="1" applyFill="1" applyBorder="1" applyAlignment="1" applyProtection="1">
      <alignment horizontal="center" vertical="center" wrapText="1"/>
      <protection hidden="1"/>
    </xf>
    <xf numFmtId="0" fontId="0" fillId="10" borderId="28" xfId="0" applyFill="1" applyBorder="1" applyAlignment="1" applyProtection="1">
      <alignment wrapText="1"/>
    </xf>
    <xf numFmtId="0" fontId="0" fillId="10" borderId="1" xfId="0" applyFill="1" applyBorder="1" applyAlignment="1" applyProtection="1">
      <alignment wrapText="1"/>
    </xf>
    <xf numFmtId="0" fontId="0" fillId="10" borderId="40" xfId="0" applyFill="1" applyBorder="1" applyAlignment="1" applyProtection="1">
      <alignment wrapText="1"/>
    </xf>
    <xf numFmtId="0" fontId="0" fillId="10" borderId="10" xfId="0" applyFill="1" applyBorder="1" applyAlignment="1" applyProtection="1">
      <alignment wrapText="1"/>
    </xf>
    <xf numFmtId="0" fontId="0" fillId="10" borderId="2" xfId="0" applyFill="1" applyBorder="1" applyAlignment="1" applyProtection="1">
      <alignment wrapText="1"/>
    </xf>
    <xf numFmtId="0" fontId="0" fillId="0" borderId="43" xfId="0" applyFont="1" applyBorder="1" applyAlignment="1" applyProtection="1">
      <alignment horizontal="center" vertical="center" wrapText="1"/>
      <protection hidden="1"/>
    </xf>
    <xf numFmtId="0" fontId="0" fillId="0" borderId="63" xfId="0" applyFont="1" applyBorder="1" applyAlignment="1" applyProtection="1">
      <alignment horizontal="center" vertical="center" wrapText="1"/>
      <protection hidden="1"/>
    </xf>
    <xf numFmtId="0" fontId="0" fillId="0" borderId="37" xfId="0" applyFont="1" applyBorder="1" applyAlignment="1" applyProtection="1">
      <alignment horizontal="center" vertical="center" wrapText="1"/>
      <protection hidden="1"/>
    </xf>
    <xf numFmtId="0" fontId="0" fillId="0" borderId="56" xfId="0" applyFont="1" applyBorder="1" applyAlignment="1" applyProtection="1">
      <alignment horizontal="center" vertical="center" wrapText="1"/>
      <protection hidden="1"/>
    </xf>
    <xf numFmtId="0" fontId="20" fillId="0" borderId="0" xfId="0" applyFont="1" applyAlignment="1" applyProtection="1">
      <alignment horizontal="right" vertical="center"/>
    </xf>
    <xf numFmtId="0" fontId="20" fillId="0" borderId="0" xfId="0" applyFont="1" applyAlignment="1" applyProtection="1"/>
    <xf numFmtId="0" fontId="37" fillId="10" borderId="30" xfId="0" applyFont="1" applyFill="1" applyBorder="1" applyAlignment="1" applyProtection="1">
      <alignment horizontal="center" vertical="center" wrapText="1"/>
    </xf>
    <xf numFmtId="0" fontId="37" fillId="10" borderId="4" xfId="0" applyFont="1" applyFill="1" applyBorder="1" applyAlignment="1" applyProtection="1">
      <alignment horizontal="center" vertical="center" wrapText="1"/>
    </xf>
    <xf numFmtId="0" fontId="37" fillId="10" borderId="6" xfId="0" applyFont="1" applyFill="1" applyBorder="1" applyAlignment="1" applyProtection="1">
      <alignment horizontal="center" vertical="center" wrapText="1"/>
    </xf>
    <xf numFmtId="0" fontId="37" fillId="10" borderId="63" xfId="0" applyFont="1" applyFill="1" applyBorder="1" applyAlignment="1" applyProtection="1">
      <alignment horizontal="center" vertical="center" wrapText="1"/>
    </xf>
    <xf numFmtId="0" fontId="42" fillId="0" borderId="0" xfId="0" applyFont="1" applyBorder="1" applyAlignment="1" applyProtection="1">
      <alignment horizontal="right" vertical="center"/>
      <protection hidden="1"/>
    </xf>
    <xf numFmtId="0" fontId="42" fillId="0" borderId="0" xfId="0" applyFont="1" applyAlignment="1" applyProtection="1">
      <protection hidden="1"/>
    </xf>
    <xf numFmtId="0" fontId="20" fillId="0" borderId="0" xfId="0" applyFont="1" applyBorder="1" applyAlignment="1" applyProtection="1">
      <alignment horizontal="right" vertical="center"/>
      <protection hidden="1"/>
    </xf>
    <xf numFmtId="164" fontId="29" fillId="0" borderId="57" xfId="0" applyNumberFormat="1" applyFont="1" applyBorder="1" applyAlignment="1" applyProtection="1">
      <alignment horizontal="center" vertical="center" wrapText="1"/>
    </xf>
    <xf numFmtId="164" fontId="29" fillId="0" borderId="56" xfId="0" applyNumberFormat="1" applyFont="1" applyBorder="1" applyAlignment="1" applyProtection="1">
      <alignment horizontal="center" vertical="center" wrapText="1"/>
    </xf>
    <xf numFmtId="0" fontId="35" fillId="6" borderId="0" xfId="0" applyFont="1" applyFill="1" applyAlignment="1" applyProtection="1">
      <alignment horizontal="center" vertical="center" wrapText="1"/>
    </xf>
    <xf numFmtId="0" fontId="47" fillId="0" borderId="0" xfId="0" applyFont="1" applyAlignment="1" applyProtection="1">
      <alignment horizontal="center" vertical="center"/>
    </xf>
    <xf numFmtId="0" fontId="37" fillId="5" borderId="4" xfId="0" applyFont="1" applyFill="1" applyBorder="1" applyAlignment="1" applyProtection="1">
      <alignment horizontal="center" vertical="center" wrapText="1"/>
    </xf>
    <xf numFmtId="0" fontId="37" fillId="5" borderId="6" xfId="0" applyFont="1" applyFill="1" applyBorder="1" applyAlignment="1" applyProtection="1">
      <alignment horizontal="center" vertical="center" wrapText="1"/>
    </xf>
  </cellXfs>
  <cellStyles count="5">
    <cellStyle name="Currency" xfId="1" builtinId="4"/>
    <cellStyle name="Currency 2" xfId="2"/>
    <cellStyle name="Normal" xfId="0" builtinId="0" customBuiltin="1"/>
    <cellStyle name="Normal 4" xfId="3"/>
    <cellStyle name="Normal_20060502_IT Status Report for PPM and Portal_April_EPIC Audit MAPs" xfId="4"/>
  </cellStyles>
  <dxfs count="1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Impact Totals'!$B$3" lockText="1" noThreeD="1"/>
</file>

<file path=xl/ctrlProps/ctrlProp10.xml><?xml version="1.0" encoding="utf-8"?>
<formControlPr xmlns="http://schemas.microsoft.com/office/spreadsheetml/2009/9/main" objectType="CheckBox" fmlaLink="'Impact Totals'!$B$50" lockText="1" noThreeD="1"/>
</file>

<file path=xl/ctrlProps/ctrlProp11.xml><?xml version="1.0" encoding="utf-8"?>
<formControlPr xmlns="http://schemas.microsoft.com/office/spreadsheetml/2009/9/main" objectType="CheckBox" fmlaLink="'Impact Totals'!$B$51" lockText="1" noThreeD="1"/>
</file>

<file path=xl/ctrlProps/ctrlProp12.xml><?xml version="1.0" encoding="utf-8"?>
<formControlPr xmlns="http://schemas.microsoft.com/office/spreadsheetml/2009/9/main" objectType="CheckBox" fmlaLink="'Impact Totals'!$B$52" lockText="1" noThreeD="1"/>
</file>

<file path=xl/ctrlProps/ctrlProp13.xml><?xml version="1.0" encoding="utf-8"?>
<formControlPr xmlns="http://schemas.microsoft.com/office/spreadsheetml/2009/9/main" objectType="CheckBox" fmlaLink="'Impact Totals'!$B$53" lockText="1" noThreeD="1"/>
</file>

<file path=xl/ctrlProps/ctrlProp14.xml><?xml version="1.0" encoding="utf-8"?>
<formControlPr xmlns="http://schemas.microsoft.com/office/spreadsheetml/2009/9/main" objectType="CheckBox" fmlaLink="'Impact Totals'!$B$54" lockText="1" noThreeD="1"/>
</file>

<file path=xl/ctrlProps/ctrlProp15.xml><?xml version="1.0" encoding="utf-8"?>
<formControlPr xmlns="http://schemas.microsoft.com/office/spreadsheetml/2009/9/main" objectType="CheckBox" fmlaLink="'Impact Totals'!$B$34" lockText="1" noThreeD="1"/>
</file>

<file path=xl/ctrlProps/ctrlProp16.xml><?xml version="1.0" encoding="utf-8"?>
<formControlPr xmlns="http://schemas.microsoft.com/office/spreadsheetml/2009/9/main" objectType="CheckBox" fmlaLink="'Impact Totals'!$B$35" lockText="1" noThreeD="1"/>
</file>

<file path=xl/ctrlProps/ctrlProp17.xml><?xml version="1.0" encoding="utf-8"?>
<formControlPr xmlns="http://schemas.microsoft.com/office/spreadsheetml/2009/9/main" objectType="CheckBox" fmlaLink="'Impact Totals'!$B$36" lockText="1" noThreeD="1"/>
</file>

<file path=xl/ctrlProps/ctrlProp18.xml><?xml version="1.0" encoding="utf-8"?>
<formControlPr xmlns="http://schemas.microsoft.com/office/spreadsheetml/2009/9/main" objectType="CheckBox" fmlaLink="'Impact Totals'!$B$37" lockText="1" noThreeD="1"/>
</file>

<file path=xl/ctrlProps/ctrlProp19.xml><?xml version="1.0" encoding="utf-8"?>
<formControlPr xmlns="http://schemas.microsoft.com/office/spreadsheetml/2009/9/main" objectType="CheckBox" fmlaLink="'Impact Totals'!$B$38" lockText="1" noThreeD="1"/>
</file>

<file path=xl/ctrlProps/ctrlProp2.xml><?xml version="1.0" encoding="utf-8"?>
<formControlPr xmlns="http://schemas.microsoft.com/office/spreadsheetml/2009/9/main" objectType="CheckBox" fmlaLink="'Impact Totals'!$B$4" lockText="1" noThreeD="1"/>
</file>

<file path=xl/ctrlProps/ctrlProp20.xml><?xml version="1.0" encoding="utf-8"?>
<formControlPr xmlns="http://schemas.microsoft.com/office/spreadsheetml/2009/9/main" objectType="CheckBox" fmlaLink="'Impact Totals'!$B$39" lockText="1" noThreeD="1"/>
</file>

<file path=xl/ctrlProps/ctrlProp21.xml><?xml version="1.0" encoding="utf-8"?>
<formControlPr xmlns="http://schemas.microsoft.com/office/spreadsheetml/2009/9/main" objectType="CheckBox" fmlaLink="'Impact Totals'!$B$40" lockText="1" noThreeD="1"/>
</file>

<file path=xl/ctrlProps/ctrlProp22.xml><?xml version="1.0" encoding="utf-8"?>
<formControlPr xmlns="http://schemas.microsoft.com/office/spreadsheetml/2009/9/main" objectType="CheckBox" fmlaLink="'Impact Totals'!$B$41" lockText="1" noThreeD="1"/>
</file>

<file path=xl/ctrlProps/ctrlProp23.xml><?xml version="1.0" encoding="utf-8"?>
<formControlPr xmlns="http://schemas.microsoft.com/office/spreadsheetml/2009/9/main" objectType="CheckBox" fmlaLink="'Impact Totals'!$B$42" lockText="1" noThreeD="1"/>
</file>

<file path=xl/ctrlProps/ctrlProp24.xml><?xml version="1.0" encoding="utf-8"?>
<formControlPr xmlns="http://schemas.microsoft.com/office/spreadsheetml/2009/9/main" objectType="CheckBox" fmlaLink="'Impact Totals'!$B$43" lockText="1" noThreeD="1"/>
</file>

<file path=xl/ctrlProps/ctrlProp25.xml><?xml version="1.0" encoding="utf-8"?>
<formControlPr xmlns="http://schemas.microsoft.com/office/spreadsheetml/2009/9/main" objectType="CheckBox" fmlaLink="'Impact Totals'!$B$44" lockText="1" noThreeD="1"/>
</file>

<file path=xl/ctrlProps/ctrlProp26.xml><?xml version="1.0" encoding="utf-8"?>
<formControlPr xmlns="http://schemas.microsoft.com/office/spreadsheetml/2009/9/main" objectType="CheckBox" fmlaLink="'Impact Totals'!$B$45" lockText="1" noThreeD="1"/>
</file>

<file path=xl/ctrlProps/ctrlProp27.xml><?xml version="1.0" encoding="utf-8"?>
<formControlPr xmlns="http://schemas.microsoft.com/office/spreadsheetml/2009/9/main" objectType="CheckBox" fmlaLink="'Impact Totals'!$B$46" lockText="1" noThreeD="1"/>
</file>

<file path=xl/ctrlProps/ctrlProp28.xml><?xml version="1.0" encoding="utf-8"?>
<formControlPr xmlns="http://schemas.microsoft.com/office/spreadsheetml/2009/9/main" objectType="CheckBox" fmlaLink="'Impact Totals'!$B$47" lockText="1" noThreeD="1"/>
</file>

<file path=xl/ctrlProps/ctrlProp29.xml><?xml version="1.0" encoding="utf-8"?>
<formControlPr xmlns="http://schemas.microsoft.com/office/spreadsheetml/2009/9/main" objectType="CheckBox" fmlaLink="'Impact Totals'!$B$48" lockText="1" noThreeD="1"/>
</file>

<file path=xl/ctrlProps/ctrlProp3.xml><?xml version="1.0" encoding="utf-8"?>
<formControlPr xmlns="http://schemas.microsoft.com/office/spreadsheetml/2009/9/main" objectType="CheckBox" fmlaLink="'Impact Totals'!$B$56" lockText="1" noThreeD="1"/>
</file>

<file path=xl/ctrlProps/ctrlProp30.xml><?xml version="1.0" encoding="utf-8"?>
<formControlPr xmlns="http://schemas.microsoft.com/office/spreadsheetml/2009/9/main" objectType="CheckBox" fmlaLink="'Impact Totals'!$B$29" lockText="1" noThreeD="1"/>
</file>

<file path=xl/ctrlProps/ctrlProp31.xml><?xml version="1.0" encoding="utf-8"?>
<formControlPr xmlns="http://schemas.microsoft.com/office/spreadsheetml/2009/9/main" objectType="CheckBox" fmlaLink="'Impact Totals'!$B$30" lockText="1" noThreeD="1"/>
</file>

<file path=xl/ctrlProps/ctrlProp32.xml><?xml version="1.0" encoding="utf-8"?>
<formControlPr xmlns="http://schemas.microsoft.com/office/spreadsheetml/2009/9/main" objectType="CheckBox" fmlaLink="'Impact Totals'!$B$31" lockText="1" noThreeD="1"/>
</file>

<file path=xl/ctrlProps/ctrlProp33.xml><?xml version="1.0" encoding="utf-8"?>
<formControlPr xmlns="http://schemas.microsoft.com/office/spreadsheetml/2009/9/main" objectType="CheckBox" fmlaLink="'Impact Totals'!$B$32" lockText="1" noThreeD="1"/>
</file>

<file path=xl/ctrlProps/ctrlProp34.xml><?xml version="1.0" encoding="utf-8"?>
<formControlPr xmlns="http://schemas.microsoft.com/office/spreadsheetml/2009/9/main" objectType="CheckBox" fmlaLink="'Impact Totals'!$B$17" lockText="1" noThreeD="1"/>
</file>

<file path=xl/ctrlProps/ctrlProp35.xml><?xml version="1.0" encoding="utf-8"?>
<formControlPr xmlns="http://schemas.microsoft.com/office/spreadsheetml/2009/9/main" objectType="CheckBox" fmlaLink="'Impact Totals'!$B$18" lockText="1" noThreeD="1"/>
</file>

<file path=xl/ctrlProps/ctrlProp36.xml><?xml version="1.0" encoding="utf-8"?>
<formControlPr xmlns="http://schemas.microsoft.com/office/spreadsheetml/2009/9/main" objectType="CheckBox" fmlaLink="'Impact Totals'!$B$19" lockText="1" noThreeD="1"/>
</file>

<file path=xl/ctrlProps/ctrlProp37.xml><?xml version="1.0" encoding="utf-8"?>
<formControlPr xmlns="http://schemas.microsoft.com/office/spreadsheetml/2009/9/main" objectType="CheckBox" fmlaLink="'Impact Totals'!$B$20" lockText="1" noThreeD="1"/>
</file>

<file path=xl/ctrlProps/ctrlProp38.xml><?xml version="1.0" encoding="utf-8"?>
<formControlPr xmlns="http://schemas.microsoft.com/office/spreadsheetml/2009/9/main" objectType="CheckBox" fmlaLink="'Impact Totals'!$B$21" lockText="1" noThreeD="1"/>
</file>

<file path=xl/ctrlProps/ctrlProp39.xml><?xml version="1.0" encoding="utf-8"?>
<formControlPr xmlns="http://schemas.microsoft.com/office/spreadsheetml/2009/9/main" objectType="CheckBox" fmlaLink="'Impact Totals'!$B$22" lockText="1" noThreeD="1"/>
</file>

<file path=xl/ctrlProps/ctrlProp4.xml><?xml version="1.0" encoding="utf-8"?>
<formControlPr xmlns="http://schemas.microsoft.com/office/spreadsheetml/2009/9/main" objectType="CheckBox" checked="Checked" fmlaLink="'Impact Totals'!$B$10" lockText="1" noThreeD="1"/>
</file>

<file path=xl/ctrlProps/ctrlProp40.xml><?xml version="1.0" encoding="utf-8"?>
<formControlPr xmlns="http://schemas.microsoft.com/office/spreadsheetml/2009/9/main" objectType="CheckBox" fmlaLink="'Impact Totals'!$B$24" lockText="1" noThreeD="1"/>
</file>

<file path=xl/ctrlProps/ctrlProp41.xml><?xml version="1.0" encoding="utf-8"?>
<formControlPr xmlns="http://schemas.microsoft.com/office/spreadsheetml/2009/9/main" objectType="CheckBox" fmlaLink="'Impact Totals'!$B$25" lockText="1" noThreeD="1"/>
</file>

<file path=xl/ctrlProps/ctrlProp42.xml><?xml version="1.0" encoding="utf-8"?>
<formControlPr xmlns="http://schemas.microsoft.com/office/spreadsheetml/2009/9/main" objectType="CheckBox" fmlaLink="'Impact Totals'!$B$26" lockText="1" noThreeD="1"/>
</file>

<file path=xl/ctrlProps/ctrlProp43.xml><?xml version="1.0" encoding="utf-8"?>
<formControlPr xmlns="http://schemas.microsoft.com/office/spreadsheetml/2009/9/main" objectType="CheckBox" fmlaLink="'Impact Totals'!$B$27" lockText="1" noThreeD="1"/>
</file>

<file path=xl/ctrlProps/ctrlProp44.xml><?xml version="1.0" encoding="utf-8"?>
<formControlPr xmlns="http://schemas.microsoft.com/office/spreadsheetml/2009/9/main" objectType="CheckBox" fmlaLink="'Impact Totals'!$B$6" lockText="1" noThreeD="1"/>
</file>

<file path=xl/ctrlProps/ctrlProp45.xml><?xml version="1.0" encoding="utf-8"?>
<formControlPr xmlns="http://schemas.microsoft.com/office/spreadsheetml/2009/9/main" objectType="CheckBox" fmlaLink="'Impact Totals'!$B$7" lockText="1" noThreeD="1"/>
</file>

<file path=xl/ctrlProps/ctrlProp46.xml><?xml version="1.0" encoding="utf-8"?>
<formControlPr xmlns="http://schemas.microsoft.com/office/spreadsheetml/2009/9/main" objectType="CheckBox" fmlaLink="'Impact Totals'!$B$8" lockText="1" noThreeD="1"/>
</file>

<file path=xl/ctrlProps/ctrlProp5.xml><?xml version="1.0" encoding="utf-8"?>
<formControlPr xmlns="http://schemas.microsoft.com/office/spreadsheetml/2009/9/main" objectType="CheckBox" fmlaLink="'Impact Totals'!$B$11" lockText="1" noThreeD="1"/>
</file>

<file path=xl/ctrlProps/ctrlProp6.xml><?xml version="1.0" encoding="utf-8"?>
<formControlPr xmlns="http://schemas.microsoft.com/office/spreadsheetml/2009/9/main" objectType="CheckBox" checked="Checked" fmlaLink="'Impact Totals'!$B$12" lockText="1" noThreeD="1"/>
</file>

<file path=xl/ctrlProps/ctrlProp7.xml><?xml version="1.0" encoding="utf-8"?>
<formControlPr xmlns="http://schemas.microsoft.com/office/spreadsheetml/2009/9/main" objectType="CheckBox" fmlaLink="'Impact Totals'!$B$13" lockText="1" noThreeD="1"/>
</file>

<file path=xl/ctrlProps/ctrlProp8.xml><?xml version="1.0" encoding="utf-8"?>
<formControlPr xmlns="http://schemas.microsoft.com/office/spreadsheetml/2009/9/main" objectType="CheckBox" fmlaLink="'Impact Totals'!$B$14" lockText="1" noThreeD="1"/>
</file>

<file path=xl/ctrlProps/ctrlProp9.xml><?xml version="1.0" encoding="utf-8"?>
<formControlPr xmlns="http://schemas.microsoft.com/office/spreadsheetml/2009/9/main" objectType="CheckBox" fmlaLink="'Impact Totals'!$B$15"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5</xdr:row>
          <xdr:rowOff>182880</xdr:rowOff>
        </xdr:from>
        <xdr:to>
          <xdr:col>4</xdr:col>
          <xdr:colOff>274320</xdr:colOff>
          <xdr:row>7</xdr:row>
          <xdr:rowOff>7620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Application Enhancements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xdr:row>
          <xdr:rowOff>175260</xdr:rowOff>
        </xdr:from>
        <xdr:to>
          <xdr:col>4</xdr:col>
          <xdr:colOff>441960</xdr:colOff>
          <xdr:row>8</xdr:row>
          <xdr:rowOff>7620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 Application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xdr:row>
          <xdr:rowOff>182880</xdr:rowOff>
        </xdr:from>
        <xdr:to>
          <xdr:col>4</xdr:col>
          <xdr:colOff>60960</xdr:colOff>
          <xdr:row>10</xdr:row>
          <xdr:rowOff>7620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Data Warehouse/Mart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182880</xdr:rowOff>
        </xdr:from>
        <xdr:to>
          <xdr:col>7</xdr:col>
          <xdr:colOff>579120</xdr:colOff>
          <xdr:row>11</xdr:row>
          <xdr:rowOff>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Database Consolidation/Migration/Extract Transform and Load Data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182880</xdr:rowOff>
        </xdr:from>
        <xdr:to>
          <xdr:col>4</xdr:col>
          <xdr:colOff>381000</xdr:colOff>
          <xdr:row>12</xdr:row>
          <xdr:rowOff>7620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Database Products and Tools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609600</xdr:colOff>
          <xdr:row>12</xdr:row>
          <xdr:rowOff>171450</xdr:rowOff>
        </xdr:from>
        <xdr:to>
          <xdr:col>4</xdr:col>
          <xdr:colOff>390525</xdr:colOff>
          <xdr:row>19</xdr:row>
          <xdr:rowOff>9525</xdr:rowOff>
        </xdr:to>
        <xdr:grpSp>
          <xdr:nvGrpSpPr>
            <xdr:cNvPr id="13721" name="Group 4"/>
            <xdr:cNvGrpSpPr>
              <a:grpSpLocks/>
            </xdr:cNvGrpSpPr>
          </xdr:nvGrpSpPr>
          <xdr:grpSpPr bwMode="auto">
            <a:xfrm>
              <a:off x="1219200" y="2667000"/>
              <a:ext cx="1609725" cy="1171575"/>
              <a:chOff x="1219761" y="2269199"/>
              <a:chExt cx="1609724" cy="1169878"/>
            </a:xfrm>
          </xdr:grpSpPr>
          <xdr:sp macro="" textlink="">
            <xdr:nvSpPr>
              <xdr:cNvPr id="10248" name="Check Box 8" hidden="1">
                <a:extLst>
                  <a:ext uri="{63B3BB69-23CF-44E3-9099-C40C66FF867C}">
                    <a14:compatExt spid="_x0000_s10248"/>
                  </a:ext>
                </a:extLst>
              </xdr:cNvPr>
              <xdr:cNvSpPr/>
            </xdr:nvSpPr>
            <xdr:spPr>
              <a:xfrm>
                <a:off x="1219761" y="2269199"/>
                <a:ext cx="1413622" cy="20955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LAN/WAN Infrastructure</a:t>
                </a:r>
              </a:p>
            </xdr:txBody>
          </xdr:sp>
          <xdr:sp macro="" textlink="">
            <xdr:nvSpPr>
              <xdr:cNvPr id="10249" name="Check Box 9" hidden="1">
                <a:extLst>
                  <a:ext uri="{63B3BB69-23CF-44E3-9099-C40C66FF867C}">
                    <a14:compatExt spid="_x0000_s10249"/>
                  </a:ext>
                </a:extLst>
              </xdr:cNvPr>
              <xdr:cNvSpPr/>
            </xdr:nvSpPr>
            <xdr:spPr>
              <a:xfrm>
                <a:off x="1225363" y="2458010"/>
                <a:ext cx="1357593" cy="21907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Mainframe Infrastructure</a:t>
                </a:r>
              </a:p>
            </xdr:txBody>
          </xdr:sp>
          <xdr:sp macro="" textlink="">
            <xdr:nvSpPr>
              <xdr:cNvPr id="10250" name="Check Box 10" hidden="1">
                <a:extLst>
                  <a:ext uri="{63B3BB69-23CF-44E3-9099-C40C66FF867C}">
                    <a14:compatExt spid="_x0000_s10250"/>
                  </a:ext>
                </a:extLst>
              </xdr:cNvPr>
              <xdr:cNvSpPr/>
            </xdr:nvSpPr>
            <xdr:spPr>
              <a:xfrm>
                <a:off x="1229286" y="2669241"/>
                <a:ext cx="1443318"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PC Purchases, Peripherals</a:t>
                </a:r>
              </a:p>
            </xdr:txBody>
          </xdr:sp>
          <xdr:sp macro="" textlink="">
            <xdr:nvSpPr>
              <xdr:cNvPr id="10251" name="Check Box 11" hidden="1">
                <a:extLst>
                  <a:ext uri="{63B3BB69-23CF-44E3-9099-C40C66FF867C}">
                    <a14:compatExt spid="_x0000_s10251"/>
                  </a:ext>
                </a:extLst>
              </xdr:cNvPr>
              <xdr:cNvSpPr/>
            </xdr:nvSpPr>
            <xdr:spPr>
              <a:xfrm>
                <a:off x="1234888" y="2844613"/>
                <a:ext cx="1560980" cy="21907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Public Safety Radios, Systems</a:t>
                </a:r>
              </a:p>
            </xdr:txBody>
          </xdr:sp>
          <xdr:sp macro="" textlink="">
            <xdr:nvSpPr>
              <xdr:cNvPr id="10252" name="Check Box 12" hidden="1">
                <a:extLst>
                  <a:ext uri="{63B3BB69-23CF-44E3-9099-C40C66FF867C}">
                    <a14:compatExt spid="_x0000_s10252"/>
                  </a:ext>
                </a:extLst>
              </xdr:cNvPr>
              <xdr:cNvSpPr/>
            </xdr:nvSpPr>
            <xdr:spPr>
              <a:xfrm>
                <a:off x="1230966" y="3035113"/>
                <a:ext cx="1598519" cy="21907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Storage Area Network Devices</a:t>
                </a:r>
              </a:p>
            </xdr:txBody>
          </xdr:sp>
          <xdr:sp macro="" textlink="">
            <xdr:nvSpPr>
              <xdr:cNvPr id="10253" name="Check Box 13" hidden="1">
                <a:extLst>
                  <a:ext uri="{63B3BB69-23CF-44E3-9099-C40C66FF867C}">
                    <a14:compatExt spid="_x0000_s10253"/>
                  </a:ext>
                </a:extLst>
              </xdr:cNvPr>
              <xdr:cNvSpPr/>
            </xdr:nvSpPr>
            <xdr:spPr>
              <a:xfrm>
                <a:off x="1232648" y="3219999"/>
                <a:ext cx="1120588" cy="219078"/>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 Other Hardware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182880</xdr:rowOff>
        </xdr:from>
        <xdr:to>
          <xdr:col>4</xdr:col>
          <xdr:colOff>106680</xdr:colOff>
          <xdr:row>60</xdr:row>
          <xdr:rowOff>7620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Enter text below.</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600075</xdr:colOff>
          <xdr:row>52</xdr:row>
          <xdr:rowOff>171450</xdr:rowOff>
        </xdr:from>
        <xdr:to>
          <xdr:col>5</xdr:col>
          <xdr:colOff>180975</xdr:colOff>
          <xdr:row>58</xdr:row>
          <xdr:rowOff>9525</xdr:rowOff>
        </xdr:to>
        <xdr:grpSp>
          <xdr:nvGrpSpPr>
            <xdr:cNvPr id="13722" name="Group 5"/>
            <xdr:cNvGrpSpPr>
              <a:grpSpLocks/>
            </xdr:cNvGrpSpPr>
          </xdr:nvGrpSpPr>
          <xdr:grpSpPr bwMode="auto">
            <a:xfrm>
              <a:off x="1209675" y="10287011"/>
              <a:ext cx="2019300" cy="981043"/>
              <a:chOff x="1214157" y="10077899"/>
              <a:chExt cx="2018741" cy="984507"/>
            </a:xfrm>
          </xdr:grpSpPr>
          <xdr:sp macro="" textlink="">
            <xdr:nvSpPr>
              <xdr:cNvPr id="10255" name="Check Box 15" hidden="1">
                <a:extLst>
                  <a:ext uri="{63B3BB69-23CF-44E3-9099-C40C66FF867C}">
                    <a14:compatExt spid="_x0000_s10255"/>
                  </a:ext>
                </a:extLst>
              </xdr:cNvPr>
              <xdr:cNvSpPr/>
            </xdr:nvSpPr>
            <xdr:spPr>
              <a:xfrm>
                <a:off x="1215838" y="10077899"/>
                <a:ext cx="1339103" cy="21907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Contract Project Mgmt Services</a:t>
                </a:r>
              </a:p>
            </xdr:txBody>
          </xdr:sp>
          <xdr:sp macro="" textlink="">
            <xdr:nvSpPr>
              <xdr:cNvPr id="10256" name="Check Box 16" hidden="1">
                <a:extLst>
                  <a:ext uri="{63B3BB69-23CF-44E3-9099-C40C66FF867C}">
                    <a14:compatExt spid="_x0000_s10256"/>
                  </a:ext>
                </a:extLst>
              </xdr:cNvPr>
              <xdr:cNvSpPr/>
            </xdr:nvSpPr>
            <xdr:spPr>
              <a:xfrm>
                <a:off x="1214157" y="10277475"/>
                <a:ext cx="1497667"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Contractor Support Services</a:t>
                </a:r>
              </a:p>
            </xdr:txBody>
          </xdr:sp>
          <xdr:sp macro="" textlink="">
            <xdr:nvSpPr>
              <xdr:cNvPr id="10257" name="Check Box 17" hidden="1">
                <a:extLst>
                  <a:ext uri="{63B3BB69-23CF-44E3-9099-C40C66FF867C}">
                    <a14:compatExt spid="_x0000_s10257"/>
                  </a:ext>
                </a:extLst>
              </xdr:cNvPr>
              <xdr:cNvSpPr/>
            </xdr:nvSpPr>
            <xdr:spPr>
              <a:xfrm>
                <a:off x="1214157" y="10470216"/>
                <a:ext cx="2018741" cy="219075"/>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Install/Configuration Contract Services</a:t>
                </a:r>
              </a:p>
            </xdr:txBody>
          </xdr:sp>
          <xdr:sp macro="" textlink="">
            <xdr:nvSpPr>
              <xdr:cNvPr id="10258" name="Check Box 18" hidden="1">
                <a:extLst>
                  <a:ext uri="{63B3BB69-23CF-44E3-9099-C40C66FF867C}">
                    <a14:compatExt spid="_x0000_s10258"/>
                  </a:ext>
                </a:extLst>
              </xdr:cNvPr>
              <xdr:cNvSpPr/>
            </xdr:nvSpPr>
            <xdr:spPr>
              <a:xfrm>
                <a:off x="1215838" y="10652872"/>
                <a:ext cx="1171015"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Outsource/Hosting</a:t>
                </a:r>
              </a:p>
            </xdr:txBody>
          </xdr:sp>
          <xdr:sp macro="" textlink="">
            <xdr:nvSpPr>
              <xdr:cNvPr id="10259" name="Check Box 19" hidden="1">
                <a:extLst>
                  <a:ext uri="{63B3BB69-23CF-44E3-9099-C40C66FF867C}">
                    <a14:compatExt spid="_x0000_s10259"/>
                  </a:ext>
                </a:extLst>
              </xdr:cNvPr>
              <xdr:cNvSpPr/>
            </xdr:nvSpPr>
            <xdr:spPr>
              <a:xfrm>
                <a:off x="1214157" y="10852862"/>
                <a:ext cx="685240" cy="209544"/>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 Other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36</xdr:row>
          <xdr:rowOff>182880</xdr:rowOff>
        </xdr:from>
        <xdr:to>
          <xdr:col>4</xdr:col>
          <xdr:colOff>350520</xdr:colOff>
          <xdr:row>38</xdr:row>
          <xdr:rowOff>7620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Business Intelligence 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182880</xdr:rowOff>
        </xdr:from>
        <xdr:to>
          <xdr:col>5</xdr:col>
          <xdr:colOff>563880</xdr:colOff>
          <xdr:row>39</xdr:row>
          <xdr:rowOff>30480</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Disaster Recovery/ Business Continuity Plan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38</xdr:row>
          <xdr:rowOff>175260</xdr:rowOff>
        </xdr:from>
        <xdr:to>
          <xdr:col>4</xdr:col>
          <xdr:colOff>541020</xdr:colOff>
          <xdr:row>40</xdr:row>
          <xdr:rowOff>0</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Document Management/Imaging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182880</xdr:rowOff>
        </xdr:from>
        <xdr:to>
          <xdr:col>3</xdr:col>
          <xdr:colOff>152400</xdr:colOff>
          <xdr:row>41</xdr:row>
          <xdr:rowOff>7620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eLicensing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182880</xdr:rowOff>
        </xdr:from>
        <xdr:to>
          <xdr:col>3</xdr:col>
          <xdr:colOff>251460</xdr:colOff>
          <xdr:row>42</xdr:row>
          <xdr:rowOff>22860</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E-Signatures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41</xdr:row>
          <xdr:rowOff>182880</xdr:rowOff>
        </xdr:from>
        <xdr:to>
          <xdr:col>5</xdr:col>
          <xdr:colOff>99060</xdr:colOff>
          <xdr:row>43</xdr:row>
          <xdr:rowOff>0</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Geographic Information 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42</xdr:row>
          <xdr:rowOff>182880</xdr:rowOff>
        </xdr:from>
        <xdr:to>
          <xdr:col>6</xdr:col>
          <xdr:colOff>45720</xdr:colOff>
          <xdr:row>44</xdr:row>
          <xdr:rowOff>22860</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Management Systems - Financial, Grants, Asset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43</xdr:row>
          <xdr:rowOff>182880</xdr:rowOff>
        </xdr:from>
        <xdr:to>
          <xdr:col>4</xdr:col>
          <xdr:colOff>7620</xdr:colOff>
          <xdr:row>45</xdr:row>
          <xdr:rowOff>22860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Multi-agency project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182880</xdr:rowOff>
        </xdr:from>
        <xdr:to>
          <xdr:col>5</xdr:col>
          <xdr:colOff>350520</xdr:colOff>
          <xdr:row>46</xdr:row>
          <xdr:rowOff>0</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Imaging - Photos, Fingerprints, etc.</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45</xdr:row>
          <xdr:rowOff>182880</xdr:rowOff>
        </xdr:from>
        <xdr:to>
          <xdr:col>3</xdr:col>
          <xdr:colOff>304800</xdr:colOff>
          <xdr:row>47</xdr:row>
          <xdr:rowOff>22860</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RFP Required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182880</xdr:rowOff>
        </xdr:from>
        <xdr:to>
          <xdr:col>3</xdr:col>
          <xdr:colOff>76200</xdr:colOff>
          <xdr:row>48</xdr:row>
          <xdr:rowOff>22860</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Security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0</xdr:rowOff>
        </xdr:from>
        <xdr:to>
          <xdr:col>4</xdr:col>
          <xdr:colOff>350520</xdr:colOff>
          <xdr:row>49</xdr:row>
          <xdr:rowOff>22860</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Statewide/Enterprise Solution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182880</xdr:rowOff>
        </xdr:from>
        <xdr:to>
          <xdr:col>3</xdr:col>
          <xdr:colOff>502920</xdr:colOff>
          <xdr:row>50</xdr:row>
          <xdr:rowOff>7620</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Thin Client/Virtual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182880</xdr:rowOff>
        </xdr:from>
        <xdr:to>
          <xdr:col>3</xdr:col>
          <xdr:colOff>83820</xdr:colOff>
          <xdr:row>51</xdr:row>
          <xdr:rowOff>7620</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Wireless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182880</xdr:rowOff>
        </xdr:from>
        <xdr:to>
          <xdr:col>3</xdr:col>
          <xdr:colOff>213360</xdr:colOff>
          <xdr:row>52</xdr:row>
          <xdr:rowOff>22860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 Other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0</xdr:rowOff>
        </xdr:from>
        <xdr:to>
          <xdr:col>4</xdr:col>
          <xdr:colOff>297180</xdr:colOff>
          <xdr:row>33</xdr:row>
          <xdr:rowOff>22860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az.gov Web Portal Interface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33</xdr:row>
          <xdr:rowOff>0</xdr:rowOff>
        </xdr:from>
        <xdr:to>
          <xdr:col>4</xdr:col>
          <xdr:colOff>381000</xdr:colOff>
          <xdr:row>34</xdr:row>
          <xdr:rowOff>7620</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Internal Use Web Application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34</xdr:row>
          <xdr:rowOff>0</xdr:rowOff>
        </xdr:from>
        <xdr:to>
          <xdr:col>5</xdr:col>
          <xdr:colOff>236220</xdr:colOff>
          <xdr:row>35</xdr:row>
          <xdr:rowOff>7620</xdr:rowOff>
        </xdr:to>
        <xdr:sp macro="" textlink="">
          <xdr:nvSpPr>
            <xdr:cNvPr id="10277" name="Check Box 37" hidden="1">
              <a:extLst>
                <a:ext uri="{63B3BB69-23CF-44E3-9099-C40C66FF867C}">
                  <a14:compatExt spid="_x0000_s102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Mobile App Business-Specific Acquisition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34</xdr:row>
          <xdr:rowOff>182880</xdr:rowOff>
        </xdr:from>
        <xdr:to>
          <xdr:col>4</xdr:col>
          <xdr:colOff>182880</xdr:colOff>
          <xdr:row>36</xdr:row>
          <xdr:rowOff>7620</xdr:rowOff>
        </xdr:to>
        <xdr:sp macro="" textlink="">
          <xdr:nvSpPr>
            <xdr:cNvPr id="10278" name="Check Box 38" hidden="1">
              <a:extLst>
                <a:ext uri="{63B3BB69-23CF-44E3-9099-C40C66FF867C}">
                  <a14:compatExt spid="_x0000_s102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Mobile App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19</xdr:row>
          <xdr:rowOff>180975</xdr:rowOff>
        </xdr:from>
        <xdr:to>
          <xdr:col>4</xdr:col>
          <xdr:colOff>495300</xdr:colOff>
          <xdr:row>26</xdr:row>
          <xdr:rowOff>19050</xdr:rowOff>
        </xdr:to>
        <xdr:grpSp>
          <xdr:nvGrpSpPr>
            <xdr:cNvPr id="13725" name="Group 8"/>
            <xdr:cNvGrpSpPr>
              <a:grpSpLocks/>
            </xdr:cNvGrpSpPr>
          </xdr:nvGrpSpPr>
          <xdr:grpSpPr bwMode="auto">
            <a:xfrm>
              <a:off x="1228725" y="4010017"/>
              <a:ext cx="1704975" cy="1171591"/>
              <a:chOff x="1230965" y="3606614"/>
              <a:chExt cx="1710579" cy="1174993"/>
            </a:xfrm>
          </xdr:grpSpPr>
          <xdr:sp macro="" textlink="">
            <xdr:nvSpPr>
              <xdr:cNvPr id="10279" name="Check Box 39" hidden="1">
                <a:extLst>
                  <a:ext uri="{63B3BB69-23CF-44E3-9099-C40C66FF867C}">
                    <a14:compatExt spid="_x0000_s10279"/>
                  </a:ext>
                </a:extLst>
              </xdr:cNvPr>
              <xdr:cNvSpPr/>
            </xdr:nvSpPr>
            <xdr:spPr>
              <a:xfrm>
                <a:off x="1230966" y="3606614"/>
                <a:ext cx="1598520" cy="219082"/>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COTS Application Acquisition</a:t>
                </a:r>
              </a:p>
            </xdr:txBody>
          </xdr:sp>
          <xdr:sp macro="" textlink="">
            <xdr:nvSpPr>
              <xdr:cNvPr id="10280" name="Check Box 40" hidden="1">
                <a:extLst>
                  <a:ext uri="{63B3BB69-23CF-44E3-9099-C40C66FF867C}">
                    <a14:compatExt spid="_x0000_s10280"/>
                  </a:ext>
                </a:extLst>
              </xdr:cNvPr>
              <xdr:cNvSpPr/>
            </xdr:nvSpPr>
            <xdr:spPr>
              <a:xfrm>
                <a:off x="1232647" y="3804397"/>
                <a:ext cx="1708897"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COTS Application Customization</a:t>
                </a:r>
              </a:p>
            </xdr:txBody>
          </xdr:sp>
          <xdr:sp macro="" textlink="">
            <xdr:nvSpPr>
              <xdr:cNvPr id="10281" name="Check Box 41" hidden="1">
                <a:extLst>
                  <a:ext uri="{63B3BB69-23CF-44E3-9099-C40C66FF867C}">
                    <a14:compatExt spid="_x0000_s10281"/>
                  </a:ext>
                </a:extLst>
              </xdr:cNvPr>
              <xdr:cNvSpPr/>
            </xdr:nvSpPr>
            <xdr:spPr>
              <a:xfrm>
                <a:off x="1232646" y="3985372"/>
                <a:ext cx="1680883"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Mainframe Systems Software</a:t>
                </a:r>
              </a:p>
            </xdr:txBody>
          </xdr:sp>
          <xdr:sp macro="" textlink="">
            <xdr:nvSpPr>
              <xdr:cNvPr id="10288" name="Check Box 48" hidden="1">
                <a:extLst>
                  <a:ext uri="{63B3BB69-23CF-44E3-9099-C40C66FF867C}">
                    <a14:compatExt spid="_x0000_s10288"/>
                  </a:ext>
                </a:extLst>
              </xdr:cNvPr>
              <xdr:cNvSpPr/>
            </xdr:nvSpPr>
            <xdr:spPr>
              <a:xfrm>
                <a:off x="1230965" y="4191000"/>
                <a:ext cx="875741"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Open Source</a:t>
                </a:r>
              </a:p>
            </xdr:txBody>
          </xdr:sp>
          <xdr:sp macro="" textlink="">
            <xdr:nvSpPr>
              <xdr:cNvPr id="10289" name="Check Box 49" hidden="1">
                <a:extLst>
                  <a:ext uri="{63B3BB69-23CF-44E3-9099-C40C66FF867C}">
                    <a14:compatExt spid="_x0000_s10289"/>
                  </a:ext>
                </a:extLst>
              </xdr:cNvPr>
              <xdr:cNvSpPr/>
            </xdr:nvSpPr>
            <xdr:spPr>
              <a:xfrm>
                <a:off x="1230966" y="4371975"/>
                <a:ext cx="1441638"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PC/LAN Systems Software</a:t>
                </a:r>
              </a:p>
            </xdr:txBody>
          </xdr:sp>
          <xdr:sp macro="" textlink="">
            <xdr:nvSpPr>
              <xdr:cNvPr id="10290" name="Check Box 50" hidden="1">
                <a:extLst>
                  <a:ext uri="{63B3BB69-23CF-44E3-9099-C40C66FF867C}">
                    <a14:compatExt spid="_x0000_s10290"/>
                  </a:ext>
                </a:extLst>
              </xdr:cNvPr>
              <xdr:cNvSpPr/>
            </xdr:nvSpPr>
            <xdr:spPr>
              <a:xfrm>
                <a:off x="1232647" y="4572057"/>
                <a:ext cx="1098177" cy="20955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 Other Software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27</xdr:row>
          <xdr:rowOff>0</xdr:rowOff>
        </xdr:from>
        <xdr:to>
          <xdr:col>5</xdr:col>
          <xdr:colOff>274320</xdr:colOff>
          <xdr:row>28</xdr:row>
          <xdr:rowOff>30480</xdr:rowOff>
        </xdr:to>
        <xdr:sp macro="" textlink="">
          <xdr:nvSpPr>
            <xdr:cNvPr id="10291" name="Check Box 51" hidden="1">
              <a:extLst>
                <a:ext uri="{63B3BB69-23CF-44E3-9099-C40C66FF867C}">
                  <a14:compatExt spid="_x0000_s10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Network Communications Infrastructure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28</xdr:row>
          <xdr:rowOff>0</xdr:rowOff>
        </xdr:from>
        <xdr:to>
          <xdr:col>5</xdr:col>
          <xdr:colOff>76200</xdr:colOff>
          <xdr:row>29</xdr:row>
          <xdr:rowOff>22860</xdr:rowOff>
        </xdr:to>
        <xdr:sp macro="" textlink="">
          <xdr:nvSpPr>
            <xdr:cNvPr id="10292" name="Check Box 52" hidden="1">
              <a:extLst>
                <a:ext uri="{63B3BB69-23CF-44E3-9099-C40C66FF867C}">
                  <a14:compatExt spid="_x0000_s10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Telephony Upgrade-Business-Specific</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29</xdr:row>
          <xdr:rowOff>0</xdr:rowOff>
        </xdr:from>
        <xdr:to>
          <xdr:col>4</xdr:col>
          <xdr:colOff>525780</xdr:colOff>
          <xdr:row>30</xdr:row>
          <xdr:rowOff>7620</xdr:rowOff>
        </xdr:to>
        <xdr:sp macro="" textlink="">
          <xdr:nvSpPr>
            <xdr:cNvPr id="10293" name="Check Box 53" hidden="1">
              <a:extLst>
                <a:ext uri="{63B3BB69-23CF-44E3-9099-C40C66FF867C}">
                  <a14:compatExt spid="_x0000_s10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Telephony Upgrade-EIC Solution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29</xdr:row>
          <xdr:rowOff>182880</xdr:rowOff>
        </xdr:from>
        <xdr:to>
          <xdr:col>3</xdr:col>
          <xdr:colOff>495300</xdr:colOff>
          <xdr:row>31</xdr:row>
          <xdr:rowOff>7620</xdr:rowOff>
        </xdr:to>
        <xdr:sp macro="" textlink="">
          <xdr:nvSpPr>
            <xdr:cNvPr id="10294" name="Check Box 54" hidden="1">
              <a:extLst>
                <a:ext uri="{63B3BB69-23CF-44E3-9099-C40C66FF867C}">
                  <a14:compatExt spid="_x0000_s102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Videoconferencing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60</xdr:row>
          <xdr:rowOff>22860</xdr:rowOff>
        </xdr:from>
        <xdr:to>
          <xdr:col>8</xdr:col>
          <xdr:colOff>152400</xdr:colOff>
          <xdr:row>63</xdr:row>
          <xdr:rowOff>30480</xdr:rowOff>
        </xdr:to>
        <xdr:sp macro="" textlink="">
          <xdr:nvSpPr>
            <xdr:cNvPr id="13587" name="TextBox1" hidden="1">
              <a:extLst>
                <a:ext uri="{63B3BB69-23CF-44E3-9099-C40C66FF867C}">
                  <a14:compatExt spid="_x0000_s1358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omments" Target="../comments2.xml"/><Relationship Id="rId4" Type="http://schemas.openxmlformats.org/officeDocument/2006/relationships/control" Target="../activeX/activeX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 Id="rId51"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73"/>
  <sheetViews>
    <sheetView topLeftCell="A31" zoomScale="80" zoomScaleNormal="80" workbookViewId="0">
      <selection activeCell="G8" sqref="G8:K8"/>
    </sheetView>
  </sheetViews>
  <sheetFormatPr defaultColWidth="9.109375" defaultRowHeight="14.4" x14ac:dyDescent="0.3"/>
  <cols>
    <col min="1" max="1" width="2.33203125" style="135" customWidth="1"/>
    <col min="2" max="2" width="34.33203125" style="135" hidden="1" customWidth="1"/>
    <col min="3" max="3" width="10.109375" style="135" hidden="1" customWidth="1"/>
    <col min="4" max="4" width="19.6640625" style="135" customWidth="1"/>
    <col min="5" max="6" width="15.5546875" style="135" customWidth="1"/>
    <col min="7" max="7" width="31" style="135" customWidth="1"/>
    <col min="8" max="8" width="13.33203125" style="135" customWidth="1"/>
    <col min="9" max="9" width="17.33203125" style="135" customWidth="1"/>
    <col min="10" max="10" width="15.33203125" style="156" hidden="1" customWidth="1"/>
    <col min="11" max="11" width="12.33203125" style="156" hidden="1" customWidth="1"/>
    <col min="12" max="12" width="19.6640625" style="58" customWidth="1"/>
    <col min="13" max="13" width="10" style="58" hidden="1" customWidth="1"/>
    <col min="14" max="15" width="10.44140625" style="58" hidden="1" customWidth="1"/>
    <col min="16" max="18" width="9.109375" style="58" hidden="1" customWidth="1"/>
    <col min="19" max="19" width="1.109375" style="58" hidden="1" customWidth="1"/>
    <col min="20" max="20" width="9.109375" style="135" hidden="1" customWidth="1"/>
    <col min="21" max="26" width="9.109375" style="135" customWidth="1"/>
    <col min="27" max="16384" width="9.109375" style="135"/>
  </cols>
  <sheetData>
    <row r="1" spans="1:37" ht="20.25" customHeight="1" x14ac:dyDescent="0.35">
      <c r="A1" s="197"/>
      <c r="D1" s="293" t="s">
        <v>204</v>
      </c>
      <c r="E1" s="293"/>
      <c r="F1" s="293"/>
      <c r="G1" s="293"/>
      <c r="H1" s="293"/>
      <c r="I1" s="293"/>
      <c r="J1" s="293"/>
      <c r="K1" s="293"/>
      <c r="L1" s="293"/>
      <c r="M1" s="53"/>
      <c r="N1" s="53"/>
      <c r="O1" s="53"/>
      <c r="P1" s="54"/>
      <c r="Q1" s="54"/>
      <c r="R1" s="54"/>
      <c r="S1" s="54"/>
      <c r="T1" s="136"/>
      <c r="U1" s="136"/>
      <c r="V1" s="136"/>
      <c r="W1" s="136"/>
      <c r="X1" s="136"/>
      <c r="Y1" s="136"/>
      <c r="Z1" s="136"/>
      <c r="AA1" s="136"/>
      <c r="AB1" s="136"/>
      <c r="AC1" s="136"/>
      <c r="AD1" s="136"/>
      <c r="AE1" s="136"/>
      <c r="AF1" s="136"/>
      <c r="AG1" s="136"/>
      <c r="AH1" s="136"/>
      <c r="AI1" s="136"/>
      <c r="AJ1" s="136"/>
    </row>
    <row r="2" spans="1:37" ht="20.25" customHeight="1" x14ac:dyDescent="0.3">
      <c r="D2" s="294" t="s">
        <v>82</v>
      </c>
      <c r="E2" s="294"/>
      <c r="F2" s="294"/>
      <c r="G2" s="294"/>
      <c r="H2" s="294"/>
      <c r="I2" s="294"/>
      <c r="J2" s="294"/>
      <c r="K2" s="294"/>
      <c r="L2" s="294"/>
      <c r="M2" s="53"/>
      <c r="N2" s="53"/>
      <c r="O2" s="53"/>
      <c r="P2" s="54"/>
      <c r="Q2" s="54"/>
      <c r="R2" s="54"/>
      <c r="S2" s="54"/>
      <c r="T2" s="136"/>
      <c r="U2" s="136"/>
      <c r="V2" s="136"/>
      <c r="W2" s="136"/>
      <c r="X2" s="136"/>
      <c r="Y2" s="136"/>
      <c r="Z2" s="136"/>
      <c r="AA2" s="136"/>
      <c r="AB2" s="136"/>
      <c r="AC2" s="136"/>
      <c r="AD2" s="136"/>
      <c r="AE2" s="136"/>
      <c r="AF2" s="136"/>
      <c r="AG2" s="136"/>
      <c r="AH2" s="136"/>
      <c r="AI2" s="136"/>
      <c r="AJ2" s="136"/>
    </row>
    <row r="3" spans="1:37" s="139" customFormat="1" ht="15" x14ac:dyDescent="0.25">
      <c r="A3" s="137"/>
      <c r="B3" s="137"/>
      <c r="C3" s="137"/>
      <c r="D3" s="137"/>
      <c r="E3" s="137"/>
      <c r="F3" s="137"/>
      <c r="G3" s="137"/>
      <c r="H3" s="137"/>
      <c r="I3" s="137"/>
      <c r="J3" s="137"/>
      <c r="K3" s="137"/>
      <c r="L3" s="138"/>
    </row>
    <row r="4" spans="1:37" s="140" customFormat="1" ht="28.5" customHeight="1" x14ac:dyDescent="0.2">
      <c r="D4" s="141" t="s">
        <v>16</v>
      </c>
      <c r="E4" s="305" t="s">
        <v>206</v>
      </c>
      <c r="F4" s="306"/>
      <c r="G4" s="142" t="s">
        <v>17</v>
      </c>
      <c r="H4" s="303" t="s">
        <v>205</v>
      </c>
      <c r="I4" s="304"/>
      <c r="J4" s="143"/>
      <c r="K4" s="143"/>
      <c r="L4" s="133"/>
      <c r="M4" s="56"/>
      <c r="N4" s="57" t="s">
        <v>85</v>
      </c>
      <c r="O4" s="56"/>
      <c r="P4" s="56"/>
      <c r="Q4" s="56"/>
      <c r="R4" s="56"/>
      <c r="S4" s="56"/>
    </row>
    <row r="5" spans="1:37" s="144" customFormat="1" ht="6.75" customHeight="1" x14ac:dyDescent="0.2">
      <c r="L5" s="125"/>
      <c r="M5" s="53"/>
      <c r="N5" s="53"/>
      <c r="O5" s="53"/>
      <c r="P5" s="53"/>
      <c r="Q5" s="53"/>
      <c r="R5" s="53"/>
      <c r="S5" s="53"/>
    </row>
    <row r="6" spans="1:37" s="145" customFormat="1" ht="20.25" customHeight="1" thickBot="1" x14ac:dyDescent="0.3">
      <c r="D6" s="68" t="s">
        <v>5</v>
      </c>
      <c r="E6" s="68"/>
      <c r="F6" s="68"/>
      <c r="G6" s="68"/>
      <c r="H6" s="68"/>
      <c r="I6" s="68"/>
      <c r="J6" s="68"/>
      <c r="K6" s="68"/>
      <c r="L6" s="68"/>
      <c r="M6" s="55"/>
      <c r="N6" s="55"/>
      <c r="O6" s="55"/>
      <c r="P6" s="55"/>
      <c r="Q6" s="55"/>
      <c r="R6" s="55"/>
      <c r="S6" s="55"/>
      <c r="T6" s="55"/>
      <c r="U6" s="146"/>
      <c r="V6" s="146"/>
      <c r="W6" s="146"/>
      <c r="X6" s="146"/>
      <c r="Y6" s="146"/>
      <c r="Z6" s="146"/>
      <c r="AA6" s="146"/>
      <c r="AB6" s="146"/>
      <c r="AC6" s="146"/>
      <c r="AD6" s="146"/>
      <c r="AE6" s="146"/>
      <c r="AF6" s="146"/>
      <c r="AG6" s="146"/>
      <c r="AH6" s="146"/>
      <c r="AI6" s="146"/>
      <c r="AJ6" s="146"/>
      <c r="AK6" s="146"/>
    </row>
    <row r="7" spans="1:37" s="144" customFormat="1" ht="20.25" customHeight="1" thickBot="1" x14ac:dyDescent="0.25">
      <c r="D7" s="321" t="s">
        <v>7</v>
      </c>
      <c r="E7" s="301"/>
      <c r="F7" s="302"/>
      <c r="G7" s="301" t="s">
        <v>6</v>
      </c>
      <c r="H7" s="301"/>
      <c r="I7" s="301"/>
      <c r="J7" s="301"/>
      <c r="K7" s="302"/>
      <c r="L7" s="199" t="s">
        <v>8</v>
      </c>
      <c r="M7" s="53"/>
      <c r="N7" s="53"/>
      <c r="O7" s="53"/>
      <c r="P7" s="53"/>
      <c r="Q7" s="53"/>
      <c r="R7" s="53"/>
      <c r="S7" s="53"/>
    </row>
    <row r="8" spans="1:37" s="144" customFormat="1" ht="36" customHeight="1" thickBot="1" x14ac:dyDescent="0.25">
      <c r="D8" s="298" t="s">
        <v>231</v>
      </c>
      <c r="E8" s="299"/>
      <c r="F8" s="300"/>
      <c r="G8" s="339" t="s">
        <v>242</v>
      </c>
      <c r="H8" s="339"/>
      <c r="I8" s="339"/>
      <c r="J8" s="339"/>
      <c r="K8" s="340"/>
      <c r="L8" s="200">
        <v>41878</v>
      </c>
      <c r="M8" s="53"/>
      <c r="N8" s="53"/>
      <c r="O8" s="53"/>
      <c r="P8" s="53"/>
      <c r="Q8" s="53"/>
      <c r="R8" s="53"/>
      <c r="S8" s="53"/>
    </row>
    <row r="9" spans="1:37" ht="20.25" customHeight="1" x14ac:dyDescent="0.25">
      <c r="D9" s="123"/>
      <c r="E9" s="331"/>
      <c r="F9" s="331"/>
      <c r="G9" s="331"/>
      <c r="H9" s="131"/>
      <c r="I9" s="307"/>
      <c r="J9" s="307"/>
      <c r="K9" s="307"/>
      <c r="L9" s="132"/>
      <c r="N9" s="59" t="s">
        <v>88</v>
      </c>
      <c r="O9" s="54" t="s">
        <v>78</v>
      </c>
      <c r="Q9" s="54"/>
      <c r="R9" s="54"/>
      <c r="S9" s="54"/>
      <c r="T9" s="136"/>
      <c r="U9" s="136"/>
      <c r="V9" s="136"/>
      <c r="W9" s="136"/>
      <c r="X9" s="136"/>
      <c r="Y9" s="136"/>
      <c r="Z9" s="136"/>
      <c r="AA9" s="136"/>
      <c r="AB9" s="136"/>
      <c r="AC9" s="136"/>
      <c r="AD9" s="136"/>
      <c r="AE9" s="136"/>
      <c r="AF9" s="136"/>
      <c r="AG9" s="136"/>
      <c r="AH9" s="136"/>
      <c r="AI9" s="136"/>
      <c r="AJ9" s="136"/>
    </row>
    <row r="10" spans="1:37" ht="15.75" customHeight="1" thickBot="1" x14ac:dyDescent="0.3">
      <c r="D10" s="81"/>
      <c r="E10" s="69"/>
      <c r="F10" s="69"/>
      <c r="G10" s="69"/>
      <c r="H10" s="69"/>
      <c r="I10" s="69"/>
      <c r="J10" s="69"/>
      <c r="K10" s="69"/>
      <c r="N10" s="60" t="s">
        <v>89</v>
      </c>
      <c r="O10" s="54" t="s">
        <v>79</v>
      </c>
      <c r="Q10" s="54"/>
      <c r="R10" s="136"/>
      <c r="S10" s="136"/>
      <c r="T10" s="136"/>
      <c r="U10" s="136"/>
      <c r="V10" s="136"/>
      <c r="W10" s="136"/>
      <c r="X10" s="136"/>
      <c r="Y10" s="136"/>
      <c r="Z10" s="136"/>
      <c r="AA10" s="136"/>
      <c r="AB10" s="136"/>
      <c r="AC10" s="136"/>
      <c r="AD10" s="136"/>
      <c r="AE10" s="136"/>
      <c r="AF10" s="136"/>
      <c r="AG10" s="136"/>
    </row>
    <row r="11" spans="1:37" ht="35.1" customHeight="1" thickBot="1" x14ac:dyDescent="0.3">
      <c r="B11" s="147" t="s">
        <v>26</v>
      </c>
      <c r="C11" s="147" t="s">
        <v>27</v>
      </c>
      <c r="D11" s="308" t="s">
        <v>28</v>
      </c>
      <c r="E11" s="309"/>
      <c r="F11" s="309"/>
      <c r="G11" s="309"/>
      <c r="H11" s="309"/>
      <c r="I11" s="310"/>
      <c r="J11" s="117" t="s">
        <v>29</v>
      </c>
      <c r="K11" s="118" t="s">
        <v>30</v>
      </c>
      <c r="L11" s="119" t="s">
        <v>165</v>
      </c>
      <c r="M11" s="61" t="s">
        <v>31</v>
      </c>
      <c r="N11" s="61" t="s">
        <v>83</v>
      </c>
      <c r="O11" s="54"/>
      <c r="P11" s="54"/>
      <c r="Q11" s="54"/>
      <c r="R11" s="136"/>
      <c r="S11" s="136"/>
      <c r="T11" s="136"/>
      <c r="U11" s="136"/>
      <c r="V11" s="136"/>
      <c r="W11" s="136"/>
      <c r="X11" s="136"/>
      <c r="Y11" s="136"/>
      <c r="Z11" s="136"/>
      <c r="AA11" s="136"/>
      <c r="AB11" s="136"/>
      <c r="AC11" s="136"/>
      <c r="AD11" s="136"/>
    </row>
    <row r="12" spans="1:37" s="148" customFormat="1" ht="20.100000000000001" customHeight="1" thickBot="1" x14ac:dyDescent="0.3">
      <c r="B12" s="149" t="s">
        <v>34</v>
      </c>
      <c r="C12" s="150" t="s">
        <v>32</v>
      </c>
      <c r="D12" s="328" t="s">
        <v>210</v>
      </c>
      <c r="E12" s="329"/>
      <c r="F12" s="329"/>
      <c r="G12" s="329"/>
      <c r="H12" s="329"/>
      <c r="I12" s="330"/>
      <c r="J12" s="210" t="s">
        <v>35</v>
      </c>
      <c r="K12" s="211">
        <v>8</v>
      </c>
      <c r="L12" s="212" t="s">
        <v>40</v>
      </c>
      <c r="M12" s="62">
        <f t="shared" ref="M12:M21" si="0">IF(L12="N",0,1)</f>
        <v>0</v>
      </c>
      <c r="N12" s="62">
        <f t="shared" ref="N12:N22" si="1">IF(M12=0, 1, K12)</f>
        <v>1</v>
      </c>
      <c r="O12" s="121"/>
      <c r="P12" s="121"/>
      <c r="Q12" s="121"/>
      <c r="R12" s="151"/>
      <c r="S12" s="151"/>
      <c r="T12" s="151"/>
      <c r="U12" s="151"/>
      <c r="V12" s="151"/>
      <c r="W12" s="151"/>
      <c r="X12" s="151"/>
      <c r="Y12" s="151"/>
      <c r="Z12" s="151"/>
      <c r="AA12" s="151"/>
      <c r="AB12" s="151"/>
      <c r="AC12" s="151"/>
      <c r="AD12" s="151"/>
    </row>
    <row r="13" spans="1:37" s="148" customFormat="1" ht="20.100000000000001" customHeight="1" thickBot="1" x14ac:dyDescent="0.3">
      <c r="B13" s="149" t="s">
        <v>36</v>
      </c>
      <c r="C13" s="150" t="s">
        <v>32</v>
      </c>
      <c r="D13" s="278" t="s">
        <v>211</v>
      </c>
      <c r="E13" s="279"/>
      <c r="F13" s="279"/>
      <c r="G13" s="279"/>
      <c r="H13" s="279"/>
      <c r="I13" s="317"/>
      <c r="J13" s="209" t="s">
        <v>35</v>
      </c>
      <c r="K13" s="71">
        <v>10</v>
      </c>
      <c r="L13" s="204" t="s">
        <v>40</v>
      </c>
      <c r="M13" s="62">
        <f t="shared" si="0"/>
        <v>0</v>
      </c>
      <c r="N13" s="62">
        <f t="shared" si="1"/>
        <v>1</v>
      </c>
      <c r="O13" s="121"/>
      <c r="P13" s="121"/>
      <c r="Q13" s="121"/>
      <c r="R13" s="151"/>
      <c r="S13" s="151"/>
      <c r="T13" s="151"/>
      <c r="U13" s="151"/>
      <c r="V13" s="151"/>
      <c r="W13" s="151"/>
      <c r="X13" s="151"/>
      <c r="Y13" s="151"/>
      <c r="Z13" s="151"/>
      <c r="AA13" s="151"/>
      <c r="AB13" s="151"/>
      <c r="AC13" s="151"/>
      <c r="AD13" s="151"/>
    </row>
    <row r="14" spans="1:37" s="148" customFormat="1" ht="20.100000000000001" customHeight="1" thickBot="1" x14ac:dyDescent="0.3">
      <c r="B14" s="149" t="s">
        <v>39</v>
      </c>
      <c r="C14" s="150" t="s">
        <v>32</v>
      </c>
      <c r="D14" s="278" t="s">
        <v>212</v>
      </c>
      <c r="E14" s="279"/>
      <c r="F14" s="279"/>
      <c r="G14" s="279"/>
      <c r="H14" s="279"/>
      <c r="I14" s="317"/>
      <c r="J14" s="209" t="s">
        <v>40</v>
      </c>
      <c r="K14" s="71">
        <v>6</v>
      </c>
      <c r="L14" s="204" t="s">
        <v>40</v>
      </c>
      <c r="M14" s="62">
        <f t="shared" si="0"/>
        <v>0</v>
      </c>
      <c r="N14" s="62">
        <f t="shared" si="1"/>
        <v>1</v>
      </c>
      <c r="O14" s="121"/>
      <c r="P14" s="121"/>
      <c r="Q14" s="121"/>
      <c r="R14" s="151"/>
      <c r="S14" s="151"/>
      <c r="T14" s="151"/>
      <c r="U14" s="151"/>
      <c r="V14" s="151"/>
      <c r="W14" s="151"/>
      <c r="X14" s="151"/>
      <c r="Y14" s="151"/>
      <c r="Z14" s="151"/>
      <c r="AA14" s="151"/>
      <c r="AB14" s="151"/>
      <c r="AC14" s="151"/>
      <c r="AD14" s="151"/>
    </row>
    <row r="15" spans="1:37" s="148" customFormat="1" ht="20.100000000000001" customHeight="1" thickBot="1" x14ac:dyDescent="0.3">
      <c r="B15" s="149" t="s">
        <v>41</v>
      </c>
      <c r="C15" s="150" t="s">
        <v>32</v>
      </c>
      <c r="D15" s="290" t="s">
        <v>24</v>
      </c>
      <c r="E15" s="291"/>
      <c r="F15" s="291"/>
      <c r="G15" s="291"/>
      <c r="H15" s="291"/>
      <c r="I15" s="292"/>
      <c r="J15" s="201" t="s">
        <v>35</v>
      </c>
      <c r="K15" s="202">
        <v>6</v>
      </c>
      <c r="L15" s="203" t="s">
        <v>40</v>
      </c>
      <c r="M15" s="62">
        <f t="shared" si="0"/>
        <v>0</v>
      </c>
      <c r="N15" s="62">
        <f t="shared" si="1"/>
        <v>1</v>
      </c>
      <c r="O15" s="121"/>
      <c r="P15" s="121"/>
      <c r="Q15" s="121"/>
      <c r="R15" s="151"/>
      <c r="S15" s="151"/>
      <c r="T15" s="151"/>
      <c r="U15" s="151"/>
      <c r="V15" s="151"/>
      <c r="W15" s="151"/>
      <c r="X15" s="151"/>
      <c r="Y15" s="151"/>
      <c r="Z15" s="151"/>
      <c r="AA15" s="151"/>
      <c r="AB15" s="151"/>
      <c r="AC15" s="151"/>
      <c r="AD15" s="151"/>
    </row>
    <row r="16" spans="1:37" s="148" customFormat="1" ht="32.1" customHeight="1" thickBot="1" x14ac:dyDescent="0.3">
      <c r="B16" s="149" t="s">
        <v>42</v>
      </c>
      <c r="C16" s="150" t="s">
        <v>32</v>
      </c>
      <c r="D16" s="290" t="s">
        <v>208</v>
      </c>
      <c r="E16" s="291"/>
      <c r="F16" s="291"/>
      <c r="G16" s="291"/>
      <c r="H16" s="291"/>
      <c r="I16" s="292"/>
      <c r="J16" s="201" t="s">
        <v>35</v>
      </c>
      <c r="K16" s="202">
        <v>4</v>
      </c>
      <c r="L16" s="203" t="s">
        <v>35</v>
      </c>
      <c r="M16" s="62">
        <f t="shared" si="0"/>
        <v>1</v>
      </c>
      <c r="N16" s="62">
        <f t="shared" si="1"/>
        <v>4</v>
      </c>
      <c r="O16" s="121"/>
      <c r="P16" s="121"/>
      <c r="Q16" s="121"/>
      <c r="R16" s="151"/>
      <c r="S16" s="151"/>
      <c r="T16" s="151"/>
      <c r="U16" s="151"/>
      <c r="V16" s="151"/>
      <c r="W16" s="151"/>
      <c r="X16" s="151"/>
      <c r="Y16" s="151"/>
      <c r="Z16" s="151"/>
      <c r="AA16" s="151"/>
      <c r="AB16" s="151"/>
      <c r="AC16" s="151"/>
      <c r="AD16" s="151"/>
    </row>
    <row r="17" spans="2:30" s="148" customFormat="1" ht="20.100000000000001" customHeight="1" thickBot="1" x14ac:dyDescent="0.3">
      <c r="B17" s="149" t="s">
        <v>43</v>
      </c>
      <c r="C17" s="150" t="s">
        <v>32</v>
      </c>
      <c r="D17" s="290" t="s">
        <v>44</v>
      </c>
      <c r="E17" s="291"/>
      <c r="F17" s="291"/>
      <c r="G17" s="291"/>
      <c r="H17" s="291"/>
      <c r="I17" s="292"/>
      <c r="J17" s="201" t="s">
        <v>35</v>
      </c>
      <c r="K17" s="202">
        <v>3</v>
      </c>
      <c r="L17" s="203" t="s">
        <v>40</v>
      </c>
      <c r="M17" s="62">
        <f t="shared" si="0"/>
        <v>0</v>
      </c>
      <c r="N17" s="62">
        <f t="shared" si="1"/>
        <v>1</v>
      </c>
      <c r="O17" s="120"/>
      <c r="P17" s="120"/>
      <c r="Q17" s="120"/>
    </row>
    <row r="18" spans="2:30" s="148" customFormat="1" ht="20.100000000000001" customHeight="1" thickBot="1" x14ac:dyDescent="0.3">
      <c r="B18" s="149" t="s">
        <v>47</v>
      </c>
      <c r="C18" s="150" t="s">
        <v>32</v>
      </c>
      <c r="D18" s="341" t="s">
        <v>48</v>
      </c>
      <c r="E18" s="342"/>
      <c r="F18" s="342"/>
      <c r="G18" s="342"/>
      <c r="H18" s="342"/>
      <c r="I18" s="343"/>
      <c r="J18" s="205" t="s">
        <v>40</v>
      </c>
      <c r="K18" s="206">
        <v>6</v>
      </c>
      <c r="L18" s="207" t="s">
        <v>40</v>
      </c>
      <c r="M18" s="62">
        <f t="shared" si="0"/>
        <v>0</v>
      </c>
      <c r="N18" s="62">
        <f t="shared" si="1"/>
        <v>1</v>
      </c>
      <c r="O18" s="120"/>
      <c r="P18" s="120"/>
      <c r="Q18" s="120"/>
    </row>
    <row r="19" spans="2:30" s="148" customFormat="1" ht="20.100000000000001" customHeight="1" thickBot="1" x14ac:dyDescent="0.3">
      <c r="B19" s="149" t="s">
        <v>50</v>
      </c>
      <c r="C19" s="150" t="s">
        <v>32</v>
      </c>
      <c r="D19" s="332" t="s">
        <v>201</v>
      </c>
      <c r="E19" s="333"/>
      <c r="F19" s="333"/>
      <c r="G19" s="333"/>
      <c r="H19" s="333"/>
      <c r="I19" s="334"/>
      <c r="J19" s="209" t="s">
        <v>40</v>
      </c>
      <c r="K19" s="71">
        <v>2</v>
      </c>
      <c r="L19" s="204" t="s">
        <v>40</v>
      </c>
      <c r="M19" s="62">
        <f t="shared" si="0"/>
        <v>0</v>
      </c>
      <c r="N19" s="62">
        <f t="shared" si="1"/>
        <v>1</v>
      </c>
      <c r="O19" s="120"/>
      <c r="P19" s="120"/>
      <c r="Q19" s="120"/>
    </row>
    <row r="20" spans="2:30" s="148" customFormat="1" ht="20.100000000000001" customHeight="1" thickBot="1" x14ac:dyDescent="0.3">
      <c r="B20" s="149" t="s">
        <v>50</v>
      </c>
      <c r="C20" s="150" t="s">
        <v>32</v>
      </c>
      <c r="D20" s="335" t="s">
        <v>51</v>
      </c>
      <c r="E20" s="336"/>
      <c r="F20" s="336"/>
      <c r="G20" s="336"/>
      <c r="H20" s="336"/>
      <c r="I20" s="337"/>
      <c r="J20" s="205" t="s">
        <v>35</v>
      </c>
      <c r="K20" s="206">
        <v>6</v>
      </c>
      <c r="L20" s="207" t="s">
        <v>40</v>
      </c>
      <c r="M20" s="62">
        <f t="shared" si="0"/>
        <v>0</v>
      </c>
      <c r="N20" s="62">
        <f t="shared" si="1"/>
        <v>1</v>
      </c>
      <c r="O20" s="120"/>
      <c r="P20" s="120"/>
      <c r="Q20" s="120"/>
    </row>
    <row r="21" spans="2:30" s="148" customFormat="1" ht="32.1" customHeight="1" thickBot="1" x14ac:dyDescent="0.3">
      <c r="B21" s="149"/>
      <c r="C21" s="150"/>
      <c r="D21" s="332" t="s">
        <v>172</v>
      </c>
      <c r="E21" s="333"/>
      <c r="F21" s="333"/>
      <c r="G21" s="333"/>
      <c r="H21" s="333"/>
      <c r="I21" s="334"/>
      <c r="J21" s="209" t="s">
        <v>166</v>
      </c>
      <c r="K21" s="71">
        <v>6</v>
      </c>
      <c r="L21" s="204" t="s">
        <v>40</v>
      </c>
      <c r="M21" s="62">
        <f t="shared" si="0"/>
        <v>0</v>
      </c>
      <c r="N21" s="62">
        <f t="shared" si="1"/>
        <v>1</v>
      </c>
      <c r="O21" s="120"/>
      <c r="P21" s="120"/>
      <c r="Q21" s="120"/>
    </row>
    <row r="22" spans="2:30" s="148" customFormat="1" ht="20.100000000000001" customHeight="1" thickBot="1" x14ac:dyDescent="0.3">
      <c r="B22" s="149"/>
      <c r="C22" s="150"/>
      <c r="D22" s="311" t="s">
        <v>202</v>
      </c>
      <c r="E22" s="312"/>
      <c r="F22" s="312"/>
      <c r="G22" s="312"/>
      <c r="H22" s="312"/>
      <c r="I22" s="313"/>
      <c r="J22" s="201"/>
      <c r="K22" s="202">
        <v>9</v>
      </c>
      <c r="L22" s="203" t="s">
        <v>40</v>
      </c>
      <c r="M22" s="62">
        <f>IF(L22="N",0,1)</f>
        <v>0</v>
      </c>
      <c r="N22" s="62">
        <f t="shared" si="1"/>
        <v>1</v>
      </c>
      <c r="O22" s="120"/>
      <c r="P22" s="120"/>
      <c r="Q22" s="120"/>
    </row>
    <row r="23" spans="2:30" s="148" customFormat="1" ht="37.5" customHeight="1" thickBot="1" x14ac:dyDescent="0.3">
      <c r="B23" s="149"/>
      <c r="C23" s="150"/>
      <c r="D23" s="314"/>
      <c r="E23" s="315"/>
      <c r="F23" s="315"/>
      <c r="G23" s="315"/>
      <c r="H23" s="315"/>
      <c r="I23" s="316"/>
      <c r="J23" s="201"/>
      <c r="K23" s="202"/>
      <c r="L23" s="208"/>
      <c r="M23" s="62"/>
      <c r="N23" s="62"/>
      <c r="O23" s="120"/>
      <c r="P23" s="120"/>
      <c r="Q23" s="120"/>
    </row>
    <row r="24" spans="2:30" ht="65.099999999999994" customHeight="1" thickBot="1" x14ac:dyDescent="0.3">
      <c r="B24" s="152" t="s">
        <v>37</v>
      </c>
      <c r="C24" s="150" t="s">
        <v>33</v>
      </c>
      <c r="D24" s="325" t="s">
        <v>229</v>
      </c>
      <c r="E24" s="326"/>
      <c r="F24" s="326"/>
      <c r="G24" s="326"/>
      <c r="H24" s="326"/>
      <c r="I24" s="327"/>
      <c r="J24" s="205" t="s">
        <v>35</v>
      </c>
      <c r="K24" s="206">
        <v>2</v>
      </c>
      <c r="L24" s="207" t="s">
        <v>230</v>
      </c>
      <c r="M24" s="62">
        <f>IF(L24="Y",0,1)</f>
        <v>1</v>
      </c>
      <c r="N24" s="62">
        <f t="shared" ref="N24:N28" si="2">IF(M24=0, 1, K24)</f>
        <v>2</v>
      </c>
      <c r="O24" s="54"/>
      <c r="P24" s="54"/>
      <c r="Q24" s="54"/>
      <c r="R24" s="136"/>
      <c r="S24" s="136"/>
      <c r="T24" s="136"/>
      <c r="U24" s="136"/>
      <c r="V24" s="136"/>
      <c r="W24" s="136"/>
      <c r="X24" s="136"/>
      <c r="Y24" s="136"/>
      <c r="Z24" s="136"/>
      <c r="AA24" s="136"/>
      <c r="AB24" s="136"/>
      <c r="AC24" s="136"/>
      <c r="AD24" s="136"/>
    </row>
    <row r="25" spans="2:30" ht="20.100000000000001" customHeight="1" thickBot="1" x14ac:dyDescent="0.3">
      <c r="B25" s="152" t="s">
        <v>38</v>
      </c>
      <c r="C25" s="153" t="s">
        <v>33</v>
      </c>
      <c r="D25" s="332" t="s">
        <v>223</v>
      </c>
      <c r="E25" s="333"/>
      <c r="F25" s="333"/>
      <c r="G25" s="333"/>
      <c r="H25" s="333"/>
      <c r="I25" s="338"/>
      <c r="J25" s="70" t="s">
        <v>35</v>
      </c>
      <c r="K25" s="71">
        <v>4</v>
      </c>
      <c r="L25" s="204" t="s">
        <v>35</v>
      </c>
      <c r="M25" s="62">
        <f>IF(L25="Y",0,1)</f>
        <v>0</v>
      </c>
      <c r="N25" s="62">
        <f t="shared" si="2"/>
        <v>1</v>
      </c>
      <c r="O25" s="54"/>
      <c r="P25" s="54"/>
      <c r="Q25" s="54"/>
      <c r="R25" s="136"/>
      <c r="S25" s="136"/>
      <c r="T25" s="136"/>
      <c r="U25" s="136"/>
      <c r="V25" s="136"/>
      <c r="W25" s="136"/>
      <c r="X25" s="136"/>
      <c r="Y25" s="136"/>
      <c r="Z25" s="136"/>
      <c r="AA25" s="136"/>
      <c r="AB25" s="136"/>
      <c r="AC25" s="136"/>
      <c r="AD25" s="136"/>
    </row>
    <row r="26" spans="2:30" s="148" customFormat="1" ht="32.1" customHeight="1" thickBot="1" x14ac:dyDescent="0.3">
      <c r="B26" s="149" t="s">
        <v>45</v>
      </c>
      <c r="C26" s="150" t="s">
        <v>33</v>
      </c>
      <c r="D26" s="318" t="s">
        <v>203</v>
      </c>
      <c r="E26" s="319"/>
      <c r="F26" s="319"/>
      <c r="G26" s="319"/>
      <c r="H26" s="319"/>
      <c r="I26" s="320"/>
      <c r="J26" s="201" t="s">
        <v>40</v>
      </c>
      <c r="K26" s="202">
        <v>6</v>
      </c>
      <c r="L26" s="203" t="s">
        <v>35</v>
      </c>
      <c r="M26" s="62">
        <f>IF(L26="Y",0,1)</f>
        <v>0</v>
      </c>
      <c r="N26" s="62">
        <f t="shared" si="2"/>
        <v>1</v>
      </c>
      <c r="O26" s="120"/>
      <c r="P26" s="120"/>
      <c r="Q26" s="120"/>
    </row>
    <row r="27" spans="2:30" s="148" customFormat="1" ht="20.100000000000001" customHeight="1" thickBot="1" x14ac:dyDescent="0.3">
      <c r="B27" s="149" t="s">
        <v>46</v>
      </c>
      <c r="C27" s="150" t="s">
        <v>33</v>
      </c>
      <c r="D27" s="318" t="s">
        <v>80</v>
      </c>
      <c r="E27" s="319"/>
      <c r="F27" s="319"/>
      <c r="G27" s="319"/>
      <c r="H27" s="319"/>
      <c r="I27" s="320"/>
      <c r="J27" s="201" t="s">
        <v>40</v>
      </c>
      <c r="K27" s="202">
        <v>6</v>
      </c>
      <c r="L27" s="203" t="s">
        <v>35</v>
      </c>
      <c r="M27" s="62">
        <f>IF(L27="Y",0,1)</f>
        <v>0</v>
      </c>
      <c r="N27" s="62">
        <f t="shared" si="2"/>
        <v>1</v>
      </c>
      <c r="O27" s="120"/>
      <c r="P27" s="120"/>
      <c r="Q27" s="120"/>
    </row>
    <row r="28" spans="2:30" ht="32.1" customHeight="1" thickBot="1" x14ac:dyDescent="0.3">
      <c r="B28" s="152" t="s">
        <v>49</v>
      </c>
      <c r="C28" s="150" t="s">
        <v>33</v>
      </c>
      <c r="D28" s="322" t="s">
        <v>213</v>
      </c>
      <c r="E28" s="323"/>
      <c r="F28" s="323"/>
      <c r="G28" s="323"/>
      <c r="H28" s="323"/>
      <c r="I28" s="324"/>
      <c r="J28" s="201" t="s">
        <v>40</v>
      </c>
      <c r="K28" s="202">
        <v>4</v>
      </c>
      <c r="L28" s="203" t="s">
        <v>35</v>
      </c>
      <c r="M28" s="62">
        <f>IF(L28="Y",0,1)</f>
        <v>0</v>
      </c>
      <c r="N28" s="62">
        <f t="shared" si="2"/>
        <v>1</v>
      </c>
      <c r="R28" s="135"/>
      <c r="S28" s="135"/>
    </row>
    <row r="29" spans="2:30" ht="16.5" thickBot="1" x14ac:dyDescent="0.3">
      <c r="D29" s="81"/>
      <c r="E29" s="69"/>
      <c r="F29" s="69"/>
      <c r="G29" s="69"/>
      <c r="H29" s="69"/>
      <c r="I29" s="69"/>
      <c r="J29" s="69"/>
      <c r="K29" s="69"/>
      <c r="M29" s="62"/>
      <c r="N29" s="54"/>
      <c r="O29" s="54"/>
      <c r="R29" s="135"/>
      <c r="S29" s="135"/>
    </row>
    <row r="30" spans="2:30" ht="32.25" customHeight="1" thickBot="1" x14ac:dyDescent="0.3">
      <c r="B30" s="154"/>
      <c r="C30" s="147"/>
      <c r="D30" s="295" t="s">
        <v>177</v>
      </c>
      <c r="E30" s="296"/>
      <c r="F30" s="296"/>
      <c r="G30" s="296"/>
      <c r="H30" s="296"/>
      <c r="I30" s="297"/>
      <c r="J30" s="70"/>
      <c r="K30" s="71"/>
      <c r="L30" s="122" t="s">
        <v>165</v>
      </c>
      <c r="M30" s="62"/>
      <c r="N30" s="63"/>
      <c r="O30" s="63"/>
      <c r="R30" s="135"/>
      <c r="S30" s="135"/>
    </row>
    <row r="31" spans="2:30" ht="31.5" customHeight="1" thickBot="1" x14ac:dyDescent="0.3">
      <c r="B31" s="152" t="s">
        <v>53</v>
      </c>
      <c r="C31" s="150" t="s">
        <v>33</v>
      </c>
      <c r="D31" s="278" t="s">
        <v>209</v>
      </c>
      <c r="E31" s="279"/>
      <c r="F31" s="279"/>
      <c r="G31" s="279"/>
      <c r="H31" s="279"/>
      <c r="I31" s="280"/>
      <c r="J31" s="70" t="s">
        <v>35</v>
      </c>
      <c r="K31" s="213">
        <v>6</v>
      </c>
      <c r="L31" s="204" t="s">
        <v>35</v>
      </c>
      <c r="M31" s="62">
        <f>IF(L31="Y",0,1)</f>
        <v>0</v>
      </c>
      <c r="N31" s="62">
        <f>IF(M31=0, 1, K31)</f>
        <v>1</v>
      </c>
      <c r="O31" s="63"/>
      <c r="P31" s="63"/>
      <c r="Q31" s="63"/>
    </row>
    <row r="32" spans="2:30" ht="32.1" customHeight="1" thickBot="1" x14ac:dyDescent="0.3">
      <c r="B32" s="152" t="s">
        <v>54</v>
      </c>
      <c r="C32" s="150" t="s">
        <v>32</v>
      </c>
      <c r="D32" s="278" t="s">
        <v>207</v>
      </c>
      <c r="E32" s="279"/>
      <c r="F32" s="279"/>
      <c r="G32" s="279"/>
      <c r="H32" s="279"/>
      <c r="I32" s="280"/>
      <c r="J32" s="70" t="s">
        <v>35</v>
      </c>
      <c r="K32" s="213">
        <v>8</v>
      </c>
      <c r="L32" s="204" t="s">
        <v>35</v>
      </c>
      <c r="M32" s="62">
        <f>IF(L32="Y",0,1)</f>
        <v>0</v>
      </c>
      <c r="N32" s="62">
        <f>IF(M32=0, 1, K32)</f>
        <v>1</v>
      </c>
      <c r="O32" s="63"/>
      <c r="P32" s="63"/>
      <c r="Q32" s="63"/>
    </row>
    <row r="33" spans="2:19" ht="32.1" customHeight="1" thickBot="1" x14ac:dyDescent="0.3">
      <c r="B33" s="152"/>
      <c r="C33" s="150"/>
      <c r="D33" s="273" t="s">
        <v>214</v>
      </c>
      <c r="E33" s="274"/>
      <c r="F33" s="274"/>
      <c r="G33" s="274"/>
      <c r="H33" s="274"/>
      <c r="I33" s="275"/>
      <c r="J33" s="70"/>
      <c r="K33" s="213">
        <v>6</v>
      </c>
      <c r="L33" s="204" t="s">
        <v>35</v>
      </c>
      <c r="M33" s="62">
        <f>IF(L33="Y",0,1)</f>
        <v>0</v>
      </c>
      <c r="N33" s="62">
        <f>IF(M33=0, 1, K33)</f>
        <v>1</v>
      </c>
      <c r="O33" s="63"/>
      <c r="P33" s="63"/>
      <c r="Q33" s="63"/>
    </row>
    <row r="34" spans="2:19" ht="32.1" customHeight="1" thickBot="1" x14ac:dyDescent="0.3">
      <c r="B34" s="152" t="s">
        <v>54</v>
      </c>
      <c r="C34" s="150" t="s">
        <v>33</v>
      </c>
      <c r="D34" s="270" t="s">
        <v>184</v>
      </c>
      <c r="E34" s="271"/>
      <c r="F34" s="271"/>
      <c r="G34" s="271"/>
      <c r="H34" s="271"/>
      <c r="I34" s="272"/>
      <c r="J34" s="205" t="s">
        <v>35</v>
      </c>
      <c r="K34" s="214">
        <v>4</v>
      </c>
      <c r="L34" s="207" t="s">
        <v>35</v>
      </c>
      <c r="M34" s="62">
        <f>IF(L34="Y",0,1)</f>
        <v>0</v>
      </c>
      <c r="N34" s="62">
        <f>IF(M34=0, 1, K34)</f>
        <v>1</v>
      </c>
      <c r="O34" s="63"/>
      <c r="P34" s="63"/>
      <c r="Q34" s="63"/>
    </row>
    <row r="35" spans="2:19" ht="16.5" thickBot="1" x14ac:dyDescent="0.3">
      <c r="D35" s="217"/>
      <c r="E35" s="215"/>
      <c r="F35" s="215"/>
      <c r="G35" s="215"/>
      <c r="H35" s="215"/>
      <c r="I35" s="215"/>
      <c r="J35" s="215"/>
      <c r="K35" s="215"/>
      <c r="L35" s="216"/>
      <c r="M35" s="62"/>
      <c r="N35" s="54"/>
      <c r="O35" s="54"/>
      <c r="R35" s="135"/>
      <c r="S35" s="135"/>
    </row>
    <row r="36" spans="2:19" ht="32.25" customHeight="1" thickBot="1" x14ac:dyDescent="0.3">
      <c r="B36" s="154"/>
      <c r="C36" s="147"/>
      <c r="D36" s="287" t="s">
        <v>52</v>
      </c>
      <c r="E36" s="288"/>
      <c r="F36" s="288"/>
      <c r="G36" s="288"/>
      <c r="H36" s="288"/>
      <c r="I36" s="289"/>
      <c r="J36" s="70"/>
      <c r="K36" s="71"/>
      <c r="L36" s="119" t="s">
        <v>165</v>
      </c>
      <c r="M36" s="62"/>
      <c r="N36" s="63"/>
      <c r="O36" s="63"/>
      <c r="R36" s="135"/>
      <c r="S36" s="135"/>
    </row>
    <row r="37" spans="2:19" ht="20.100000000000001" customHeight="1" thickBot="1" x14ac:dyDescent="0.3">
      <c r="B37" s="152" t="s">
        <v>53</v>
      </c>
      <c r="C37" s="150" t="s">
        <v>33</v>
      </c>
      <c r="D37" s="278" t="s">
        <v>215</v>
      </c>
      <c r="E37" s="279"/>
      <c r="F37" s="279"/>
      <c r="G37" s="279"/>
      <c r="H37" s="279"/>
      <c r="I37" s="280"/>
      <c r="J37" s="70" t="s">
        <v>35</v>
      </c>
      <c r="K37" s="71">
        <v>6</v>
      </c>
      <c r="L37" s="204" t="s">
        <v>35</v>
      </c>
      <c r="M37" s="62">
        <f>IF(L37="Y",0,1)</f>
        <v>0</v>
      </c>
      <c r="N37" s="62">
        <f t="shared" ref="N37:N42" si="3">IF(M37=0, 1, K37)</f>
        <v>1</v>
      </c>
      <c r="O37" s="63"/>
      <c r="P37" s="63"/>
      <c r="Q37" s="63"/>
    </row>
    <row r="38" spans="2:19" ht="20.100000000000001" customHeight="1" thickBot="1" x14ac:dyDescent="0.3">
      <c r="B38" s="152" t="s">
        <v>54</v>
      </c>
      <c r="C38" s="150" t="s">
        <v>32</v>
      </c>
      <c r="D38" s="278" t="s">
        <v>216</v>
      </c>
      <c r="E38" s="279"/>
      <c r="F38" s="279"/>
      <c r="G38" s="279"/>
      <c r="H38" s="279"/>
      <c r="I38" s="280"/>
      <c r="J38" s="70" t="s">
        <v>35</v>
      </c>
      <c r="K38" s="71">
        <v>8</v>
      </c>
      <c r="L38" s="204" t="s">
        <v>40</v>
      </c>
      <c r="M38" s="62">
        <f>IF(L38="N",0,1)</f>
        <v>0</v>
      </c>
      <c r="N38" s="62">
        <f t="shared" si="3"/>
        <v>1</v>
      </c>
      <c r="O38" s="63"/>
      <c r="P38" s="63"/>
      <c r="Q38" s="63"/>
    </row>
    <row r="39" spans="2:19" ht="32.1" customHeight="1" thickBot="1" x14ac:dyDescent="0.3">
      <c r="B39" s="152" t="s">
        <v>54</v>
      </c>
      <c r="C39" s="150" t="s">
        <v>33</v>
      </c>
      <c r="D39" s="281" t="s">
        <v>217</v>
      </c>
      <c r="E39" s="282"/>
      <c r="F39" s="282"/>
      <c r="G39" s="282"/>
      <c r="H39" s="282"/>
      <c r="I39" s="283"/>
      <c r="J39" s="70" t="s">
        <v>35</v>
      </c>
      <c r="K39" s="71">
        <v>4</v>
      </c>
      <c r="L39" s="204" t="s">
        <v>35</v>
      </c>
      <c r="M39" s="62">
        <f>IF(L39="Y",0,1)</f>
        <v>0</v>
      </c>
      <c r="N39" s="62">
        <f t="shared" si="3"/>
        <v>1</v>
      </c>
      <c r="O39" s="63"/>
      <c r="P39" s="63"/>
      <c r="Q39" s="63"/>
    </row>
    <row r="40" spans="2:19" ht="15.75" customHeight="1" thickBot="1" x14ac:dyDescent="0.3">
      <c r="B40" s="152" t="s">
        <v>55</v>
      </c>
      <c r="C40" s="150" t="s">
        <v>32</v>
      </c>
      <c r="D40" s="284" t="s">
        <v>220</v>
      </c>
      <c r="E40" s="285"/>
      <c r="F40" s="285"/>
      <c r="G40" s="285"/>
      <c r="H40" s="285"/>
      <c r="I40" s="286"/>
      <c r="J40" s="70" t="s">
        <v>35</v>
      </c>
      <c r="K40" s="71">
        <v>10</v>
      </c>
      <c r="L40" s="204" t="s">
        <v>40</v>
      </c>
      <c r="M40" s="62">
        <f>IF(L40="N",0,1)</f>
        <v>0</v>
      </c>
      <c r="N40" s="62">
        <f t="shared" si="3"/>
        <v>1</v>
      </c>
      <c r="O40" s="63"/>
      <c r="P40" s="63"/>
      <c r="Q40" s="63"/>
    </row>
    <row r="41" spans="2:19" ht="15.75" customHeight="1" thickBot="1" x14ac:dyDescent="0.3">
      <c r="B41" s="152" t="s">
        <v>56</v>
      </c>
      <c r="C41" s="150" t="s">
        <v>32</v>
      </c>
      <c r="D41" s="281" t="s">
        <v>218</v>
      </c>
      <c r="E41" s="282"/>
      <c r="F41" s="282"/>
      <c r="G41" s="282"/>
      <c r="H41" s="282"/>
      <c r="I41" s="283"/>
      <c r="J41" s="70" t="s">
        <v>35</v>
      </c>
      <c r="K41" s="71">
        <v>8</v>
      </c>
      <c r="L41" s="204" t="s">
        <v>40</v>
      </c>
      <c r="M41" s="62">
        <f>IF(L41="N",0,1)</f>
        <v>0</v>
      </c>
      <c r="N41" s="62">
        <f t="shared" si="3"/>
        <v>1</v>
      </c>
      <c r="O41" s="63"/>
      <c r="P41" s="63"/>
      <c r="Q41" s="63"/>
    </row>
    <row r="42" spans="2:19" ht="16.5" customHeight="1" thickBot="1" x14ac:dyDescent="0.3">
      <c r="B42" s="152" t="s">
        <v>57</v>
      </c>
      <c r="C42" s="150" t="s">
        <v>33</v>
      </c>
      <c r="D42" s="290" t="s">
        <v>219</v>
      </c>
      <c r="E42" s="291"/>
      <c r="F42" s="291"/>
      <c r="G42" s="291"/>
      <c r="H42" s="291"/>
      <c r="I42" s="292"/>
      <c r="J42" s="201" t="s">
        <v>40</v>
      </c>
      <c r="K42" s="202">
        <v>4</v>
      </c>
      <c r="L42" s="203" t="s">
        <v>35</v>
      </c>
      <c r="M42" s="62">
        <f>IF(L42="Y",0,1)</f>
        <v>0</v>
      </c>
      <c r="N42" s="62">
        <f t="shared" si="3"/>
        <v>1</v>
      </c>
      <c r="O42" s="63"/>
      <c r="P42" s="63"/>
      <c r="Q42" s="63"/>
    </row>
    <row r="43" spans="2:19" ht="16.2" thickBot="1" x14ac:dyDescent="0.35">
      <c r="B43" s="152"/>
      <c r="C43" s="150"/>
      <c r="D43" s="155"/>
      <c r="E43" s="155"/>
      <c r="F43" s="155"/>
      <c r="G43" s="155"/>
      <c r="H43" s="155"/>
      <c r="I43" s="152"/>
      <c r="J43" s="150"/>
      <c r="K43" s="150"/>
      <c r="L43" s="62"/>
      <c r="M43" s="62"/>
      <c r="N43" s="62"/>
      <c r="O43" s="63"/>
      <c r="P43" s="63"/>
      <c r="Q43" s="63"/>
    </row>
    <row r="44" spans="2:19" ht="16.2" thickBot="1" x14ac:dyDescent="0.35">
      <c r="B44" s="152"/>
      <c r="C44" s="150"/>
      <c r="D44" s="136"/>
      <c r="E44" s="136"/>
      <c r="F44" s="136"/>
      <c r="G44" s="136"/>
      <c r="H44" s="136"/>
      <c r="I44" s="136"/>
      <c r="J44" s="150"/>
      <c r="K44" s="150"/>
      <c r="L44" s="62"/>
      <c r="M44" s="62"/>
      <c r="N44" s="64">
        <f>SUM(N12:N42)/26</f>
        <v>1.1538461538461537</v>
      </c>
      <c r="O44" s="276" t="s">
        <v>84</v>
      </c>
      <c r="P44" s="277"/>
      <c r="Q44" s="277"/>
      <c r="R44" s="58" t="s">
        <v>86</v>
      </c>
    </row>
    <row r="45" spans="2:19" x14ac:dyDescent="0.3">
      <c r="D45" s="136"/>
      <c r="E45" s="136"/>
      <c r="F45" s="136"/>
      <c r="G45" s="136"/>
      <c r="H45" s="136"/>
      <c r="I45" s="136"/>
      <c r="J45" s="144"/>
      <c r="K45" s="144"/>
      <c r="R45" s="65" t="s">
        <v>87</v>
      </c>
    </row>
    <row r="46" spans="2:19" x14ac:dyDescent="0.3">
      <c r="D46" s="136"/>
      <c r="E46" s="136"/>
      <c r="F46" s="136"/>
      <c r="G46" s="136"/>
      <c r="H46" s="136"/>
      <c r="I46" s="136"/>
      <c r="J46" s="144"/>
      <c r="K46" s="144"/>
      <c r="R46" s="66" t="s">
        <v>173</v>
      </c>
    </row>
    <row r="47" spans="2:19" x14ac:dyDescent="0.3">
      <c r="D47" s="136"/>
      <c r="E47" s="136"/>
      <c r="F47" s="136"/>
      <c r="G47" s="136"/>
      <c r="H47" s="136"/>
      <c r="I47" s="136"/>
      <c r="J47" s="144"/>
      <c r="K47" s="144"/>
      <c r="R47" s="67" t="s">
        <v>174</v>
      </c>
    </row>
    <row r="48" spans="2:19" x14ac:dyDescent="0.3">
      <c r="D48" s="136"/>
      <c r="E48" s="136"/>
      <c r="F48" s="136"/>
      <c r="G48" s="136"/>
      <c r="H48" s="136"/>
      <c r="I48" s="136"/>
      <c r="J48" s="144"/>
      <c r="K48" s="144"/>
    </row>
    <row r="49" spans="4:11" x14ac:dyDescent="0.3">
      <c r="D49" s="136"/>
      <c r="E49" s="136"/>
      <c r="F49" s="136"/>
      <c r="G49" s="136"/>
      <c r="H49" s="136"/>
      <c r="I49" s="136"/>
      <c r="J49" s="144"/>
      <c r="K49" s="144"/>
    </row>
    <row r="50" spans="4:11" x14ac:dyDescent="0.3">
      <c r="D50" s="136"/>
      <c r="E50" s="136"/>
      <c r="F50" s="136"/>
      <c r="G50" s="136"/>
      <c r="H50" s="136"/>
      <c r="I50" s="136"/>
      <c r="J50" s="144"/>
      <c r="K50" s="144"/>
    </row>
    <row r="51" spans="4:11" x14ac:dyDescent="0.3">
      <c r="D51" s="136"/>
      <c r="E51" s="136"/>
      <c r="F51" s="136"/>
      <c r="G51" s="136"/>
      <c r="H51" s="136"/>
      <c r="I51" s="136"/>
      <c r="J51" s="144"/>
      <c r="K51" s="144"/>
    </row>
    <row r="52" spans="4:11" x14ac:dyDescent="0.3">
      <c r="D52" s="136"/>
      <c r="E52" s="136"/>
      <c r="F52" s="136"/>
      <c r="G52" s="136"/>
      <c r="H52" s="136"/>
      <c r="I52" s="136"/>
      <c r="J52" s="144"/>
      <c r="K52" s="144"/>
    </row>
    <row r="53" spans="4:11" x14ac:dyDescent="0.3">
      <c r="D53" s="136"/>
      <c r="E53" s="136"/>
      <c r="F53" s="136"/>
      <c r="G53" s="136"/>
      <c r="H53" s="136"/>
      <c r="I53" s="136"/>
      <c r="J53" s="144"/>
      <c r="K53" s="144"/>
    </row>
    <row r="54" spans="4:11" x14ac:dyDescent="0.3">
      <c r="D54" s="136"/>
      <c r="E54" s="136"/>
      <c r="F54" s="136"/>
      <c r="G54" s="136"/>
      <c r="H54" s="136"/>
      <c r="I54" s="136"/>
      <c r="J54" s="144"/>
      <c r="K54" s="144"/>
    </row>
    <row r="55" spans="4:11" x14ac:dyDescent="0.3">
      <c r="D55" s="136"/>
      <c r="E55" s="136"/>
      <c r="F55" s="136"/>
      <c r="G55" s="136"/>
      <c r="H55" s="136"/>
      <c r="I55" s="136"/>
      <c r="J55" s="144"/>
      <c r="K55" s="144"/>
    </row>
    <row r="56" spans="4:11" x14ac:dyDescent="0.3">
      <c r="D56" s="136"/>
      <c r="E56" s="136"/>
      <c r="F56" s="136"/>
      <c r="G56" s="136"/>
      <c r="H56" s="136"/>
      <c r="I56" s="136"/>
      <c r="J56" s="144"/>
      <c r="K56" s="144"/>
    </row>
    <row r="57" spans="4:11" x14ac:dyDescent="0.3">
      <c r="D57" s="136"/>
      <c r="E57" s="136"/>
      <c r="F57" s="136"/>
      <c r="G57" s="136"/>
      <c r="H57" s="136"/>
      <c r="I57" s="136"/>
      <c r="J57" s="144"/>
      <c r="K57" s="144"/>
    </row>
    <row r="58" spans="4:11" x14ac:dyDescent="0.3">
      <c r="D58" s="136"/>
      <c r="E58" s="136"/>
      <c r="F58" s="136"/>
      <c r="G58" s="136"/>
      <c r="H58" s="136"/>
      <c r="I58" s="136"/>
      <c r="J58" s="144"/>
      <c r="K58" s="144"/>
    </row>
    <row r="59" spans="4:11" x14ac:dyDescent="0.3">
      <c r="D59" s="136"/>
      <c r="E59" s="136"/>
      <c r="F59" s="136"/>
      <c r="G59" s="136"/>
      <c r="H59" s="136"/>
      <c r="I59" s="136"/>
      <c r="J59" s="144"/>
      <c r="K59" s="144"/>
    </row>
    <row r="60" spans="4:11" x14ac:dyDescent="0.3">
      <c r="D60" s="136"/>
      <c r="E60" s="136"/>
      <c r="F60" s="136"/>
      <c r="G60" s="136"/>
      <c r="H60" s="136"/>
      <c r="I60" s="136"/>
      <c r="J60" s="144"/>
      <c r="K60" s="144"/>
    </row>
    <row r="61" spans="4:11" x14ac:dyDescent="0.3">
      <c r="D61" s="136"/>
      <c r="E61" s="136"/>
      <c r="F61" s="136"/>
      <c r="G61" s="136"/>
      <c r="H61" s="136"/>
      <c r="I61" s="136"/>
      <c r="J61" s="144"/>
      <c r="K61" s="144"/>
    </row>
    <row r="62" spans="4:11" x14ac:dyDescent="0.3">
      <c r="D62" s="136"/>
      <c r="E62" s="136"/>
      <c r="F62" s="136"/>
      <c r="G62" s="136"/>
      <c r="H62" s="136"/>
      <c r="I62" s="136"/>
      <c r="J62" s="144"/>
      <c r="K62" s="144"/>
    </row>
    <row r="63" spans="4:11" x14ac:dyDescent="0.3">
      <c r="D63" s="136"/>
      <c r="E63" s="136"/>
      <c r="F63" s="136"/>
      <c r="G63" s="136"/>
      <c r="H63" s="136"/>
      <c r="I63" s="136"/>
      <c r="J63" s="144"/>
      <c r="K63" s="144"/>
    </row>
    <row r="64" spans="4:11" x14ac:dyDescent="0.3">
      <c r="D64" s="136"/>
      <c r="E64" s="136"/>
      <c r="F64" s="136"/>
      <c r="G64" s="136"/>
      <c r="H64" s="136"/>
      <c r="I64" s="136"/>
      <c r="J64" s="144"/>
      <c r="K64" s="144"/>
    </row>
    <row r="65" spans="4:11" x14ac:dyDescent="0.3">
      <c r="D65" s="136"/>
      <c r="E65" s="136"/>
      <c r="F65" s="136"/>
      <c r="G65" s="136"/>
      <c r="H65" s="136"/>
      <c r="I65" s="136"/>
      <c r="J65" s="144"/>
      <c r="K65" s="144"/>
    </row>
    <row r="66" spans="4:11" x14ac:dyDescent="0.3">
      <c r="D66" s="136"/>
      <c r="E66" s="136"/>
      <c r="F66" s="136"/>
      <c r="G66" s="136"/>
      <c r="H66" s="136"/>
      <c r="I66" s="136"/>
      <c r="J66" s="144"/>
      <c r="K66" s="144"/>
    </row>
    <row r="67" spans="4:11" x14ac:dyDescent="0.3">
      <c r="D67" s="136"/>
      <c r="E67" s="136"/>
      <c r="F67" s="136"/>
      <c r="G67" s="136"/>
      <c r="H67" s="136"/>
      <c r="I67" s="136"/>
      <c r="J67" s="144"/>
      <c r="K67" s="144"/>
    </row>
    <row r="68" spans="4:11" x14ac:dyDescent="0.3">
      <c r="D68" s="136"/>
      <c r="E68" s="136"/>
      <c r="F68" s="136"/>
      <c r="G68" s="136"/>
      <c r="H68" s="136"/>
      <c r="I68" s="136"/>
      <c r="J68" s="144"/>
      <c r="K68" s="144"/>
    </row>
    <row r="69" spans="4:11" x14ac:dyDescent="0.3">
      <c r="D69" s="136"/>
      <c r="E69" s="136"/>
      <c r="F69" s="136"/>
      <c r="G69" s="136"/>
      <c r="H69" s="136"/>
      <c r="I69" s="136"/>
      <c r="J69" s="144"/>
      <c r="K69" s="144"/>
    </row>
    <row r="70" spans="4:11" x14ac:dyDescent="0.3">
      <c r="D70" s="136"/>
      <c r="E70" s="136"/>
      <c r="F70" s="136"/>
      <c r="G70" s="136"/>
      <c r="H70" s="136"/>
      <c r="I70" s="136"/>
      <c r="J70" s="144"/>
      <c r="K70" s="144"/>
    </row>
    <row r="71" spans="4:11" x14ac:dyDescent="0.3">
      <c r="D71" s="136"/>
      <c r="E71" s="136"/>
      <c r="F71" s="136"/>
      <c r="G71" s="136"/>
      <c r="H71" s="136"/>
      <c r="I71" s="136"/>
      <c r="J71" s="144"/>
      <c r="K71" s="144"/>
    </row>
    <row r="72" spans="4:11" x14ac:dyDescent="0.3">
      <c r="D72" s="136"/>
      <c r="E72" s="136"/>
      <c r="F72" s="136"/>
      <c r="G72" s="136"/>
      <c r="H72" s="136"/>
      <c r="I72" s="136"/>
      <c r="J72" s="144"/>
      <c r="K72" s="144"/>
    </row>
    <row r="73" spans="4:11" x14ac:dyDescent="0.3">
      <c r="J73" s="144"/>
      <c r="K73" s="144"/>
    </row>
  </sheetData>
  <sheetProtection password="CFE3" sheet="1" objects="1" scenarios="1" formatCells="0" formatRows="0" selectLockedCells="1"/>
  <mergeCells count="41">
    <mergeCell ref="D7:F7"/>
    <mergeCell ref="D28:I28"/>
    <mergeCell ref="D27:I27"/>
    <mergeCell ref="D32:I32"/>
    <mergeCell ref="D24:I24"/>
    <mergeCell ref="D12:I12"/>
    <mergeCell ref="D13:I13"/>
    <mergeCell ref="E9:G9"/>
    <mergeCell ref="D19:I19"/>
    <mergeCell ref="D20:I20"/>
    <mergeCell ref="D25:I25"/>
    <mergeCell ref="G8:K8"/>
    <mergeCell ref="D21:I21"/>
    <mergeCell ref="D31:I31"/>
    <mergeCell ref="D18:I18"/>
    <mergeCell ref="D1:L1"/>
    <mergeCell ref="D2:L2"/>
    <mergeCell ref="D30:I30"/>
    <mergeCell ref="D8:F8"/>
    <mergeCell ref="G7:K7"/>
    <mergeCell ref="H4:I4"/>
    <mergeCell ref="E4:F4"/>
    <mergeCell ref="I9:K9"/>
    <mergeCell ref="D11:I11"/>
    <mergeCell ref="D22:I22"/>
    <mergeCell ref="D23:I23"/>
    <mergeCell ref="D14:I14"/>
    <mergeCell ref="D15:I15"/>
    <mergeCell ref="D16:I16"/>
    <mergeCell ref="D17:I17"/>
    <mergeCell ref="D26:I26"/>
    <mergeCell ref="D34:I34"/>
    <mergeCell ref="D33:I33"/>
    <mergeCell ref="O44:Q44"/>
    <mergeCell ref="D38:I38"/>
    <mergeCell ref="D39:I39"/>
    <mergeCell ref="D40:I40"/>
    <mergeCell ref="D36:I36"/>
    <mergeCell ref="D42:I42"/>
    <mergeCell ref="D41:I41"/>
    <mergeCell ref="D37:I37"/>
  </mergeCells>
  <phoneticPr fontId="4" type="noConversion"/>
  <conditionalFormatting sqref="N12:N20 N35:N42 N22:N28">
    <cfRule type="cellIs" dxfId="14" priority="13" operator="between">
      <formula>8</formula>
      <formula>10</formula>
    </cfRule>
    <cfRule type="cellIs" dxfId="13" priority="14" operator="between">
      <formula>5</formula>
      <formula>7</formula>
    </cfRule>
    <cfRule type="cellIs" dxfId="12" priority="15" operator="between">
      <formula>1</formula>
      <formula>4</formula>
    </cfRule>
  </conditionalFormatting>
  <conditionalFormatting sqref="N44">
    <cfRule type="cellIs" dxfId="11" priority="10" stopIfTrue="1" operator="between">
      <formula>5</formula>
      <formula>6</formula>
    </cfRule>
    <cfRule type="cellIs" dxfId="10" priority="11" stopIfTrue="1" operator="between">
      <formula>3</formula>
      <formula>4</formula>
    </cfRule>
    <cfRule type="cellIs" dxfId="9" priority="12" stopIfTrue="1" operator="between">
      <formula>1</formula>
      <formula>2</formula>
    </cfRule>
  </conditionalFormatting>
  <conditionalFormatting sqref="N29">
    <cfRule type="cellIs" dxfId="8" priority="7" operator="between">
      <formula>8</formula>
      <formula>10</formula>
    </cfRule>
    <cfRule type="cellIs" dxfId="7" priority="8" operator="between">
      <formula>5</formula>
      <formula>7</formula>
    </cfRule>
    <cfRule type="cellIs" dxfId="6" priority="9" operator="between">
      <formula>1</formula>
      <formula>4</formula>
    </cfRule>
  </conditionalFormatting>
  <conditionalFormatting sqref="N30:N34">
    <cfRule type="cellIs" dxfId="5" priority="4" operator="between">
      <formula>8</formula>
      <formula>10</formula>
    </cfRule>
    <cfRule type="cellIs" dxfId="4" priority="5" operator="between">
      <formula>5</formula>
      <formula>7</formula>
    </cfRule>
    <cfRule type="cellIs" dxfId="3" priority="6" operator="between">
      <formula>1</formula>
      <formula>4</formula>
    </cfRule>
  </conditionalFormatting>
  <conditionalFormatting sqref="N21">
    <cfRule type="cellIs" dxfId="2" priority="1" operator="between">
      <formula>8</formula>
      <formula>10</formula>
    </cfRule>
    <cfRule type="cellIs" dxfId="1" priority="2" operator="between">
      <formula>5</formula>
      <formula>7</formula>
    </cfRule>
    <cfRule type="cellIs" dxfId="0" priority="3" operator="between">
      <formula>1</formula>
      <formula>4</formula>
    </cfRule>
  </conditionalFormatting>
  <pageMargins left="0.7" right="0.7" top="0.75" bottom="0.75" header="0.3" footer="0.3"/>
  <pageSetup scale="6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32"/>
  <sheetViews>
    <sheetView zoomScale="120" zoomScaleNormal="120" workbookViewId="0">
      <selection sqref="A1:D30"/>
    </sheetView>
  </sheetViews>
  <sheetFormatPr defaultRowHeight="14.4" x14ac:dyDescent="0.3"/>
  <cols>
    <col min="1" max="1" width="62.5546875" customWidth="1"/>
    <col min="2" max="2" width="22" style="24" customWidth="1"/>
    <col min="3" max="3" width="11.44140625" style="21" customWidth="1"/>
    <col min="4" max="4" width="9.109375" style="26" customWidth="1"/>
  </cols>
  <sheetData>
    <row r="1" spans="1:4" s="17" customFormat="1" ht="15" x14ac:dyDescent="0.25">
      <c r="A1" s="19" t="s">
        <v>58</v>
      </c>
      <c r="B1" s="20" t="s">
        <v>59</v>
      </c>
      <c r="C1" s="20" t="s">
        <v>60</v>
      </c>
      <c r="D1" s="20" t="s">
        <v>61</v>
      </c>
    </row>
    <row r="2" spans="1:4" ht="15" x14ac:dyDescent="0.25">
      <c r="A2" s="18" t="s">
        <v>224</v>
      </c>
      <c r="B2" s="23" t="s">
        <v>225</v>
      </c>
      <c r="C2" s="25">
        <v>41533</v>
      </c>
      <c r="D2" s="198" t="s">
        <v>226</v>
      </c>
    </row>
    <row r="3" spans="1:4" ht="15" x14ac:dyDescent="0.25">
      <c r="A3" s="18" t="s">
        <v>227</v>
      </c>
      <c r="B3" s="23" t="s">
        <v>228</v>
      </c>
      <c r="C3" s="25">
        <v>41535</v>
      </c>
      <c r="D3" s="198" t="s">
        <v>226</v>
      </c>
    </row>
    <row r="4" spans="1:4" ht="15" x14ac:dyDescent="0.25">
      <c r="A4" s="262" t="s">
        <v>227</v>
      </c>
      <c r="B4" s="263" t="s">
        <v>228</v>
      </c>
      <c r="C4" s="264">
        <v>41544</v>
      </c>
      <c r="D4" s="265" t="s">
        <v>226</v>
      </c>
    </row>
    <row r="5" spans="1:4" ht="30.75" customHeight="1" x14ac:dyDescent="0.25">
      <c r="A5" s="116"/>
      <c r="C5" s="116"/>
      <c r="D5" s="198"/>
    </row>
    <row r="6" spans="1:4" ht="15" x14ac:dyDescent="0.25">
      <c r="A6" s="17"/>
      <c r="C6" s="116"/>
      <c r="D6" s="198"/>
    </row>
    <row r="7" spans="1:4" ht="15" x14ac:dyDescent="0.25">
      <c r="A7" s="17"/>
      <c r="C7" s="116"/>
      <c r="D7" s="198"/>
    </row>
    <row r="8" spans="1:4" ht="15" x14ac:dyDescent="0.25">
      <c r="A8" s="17"/>
      <c r="C8" s="116"/>
      <c r="D8" s="198"/>
    </row>
    <row r="9" spans="1:4" ht="15" x14ac:dyDescent="0.25">
      <c r="A9" s="18"/>
      <c r="C9" s="116"/>
      <c r="D9" s="198"/>
    </row>
    <row r="10" spans="1:4" ht="15" x14ac:dyDescent="0.25">
      <c r="A10" s="18"/>
      <c r="C10" s="116"/>
      <c r="D10" s="198"/>
    </row>
    <row r="11" spans="1:4" ht="15" x14ac:dyDescent="0.25">
      <c r="A11" s="18"/>
      <c r="C11" s="116"/>
      <c r="D11" s="198"/>
    </row>
    <row r="12" spans="1:4" ht="15" x14ac:dyDescent="0.25">
      <c r="A12" s="18"/>
      <c r="C12" s="116"/>
      <c r="D12" s="198"/>
    </row>
    <row r="13" spans="1:4" x14ac:dyDescent="0.3">
      <c r="A13" s="18"/>
      <c r="C13" s="116"/>
      <c r="D13" s="198"/>
    </row>
    <row r="14" spans="1:4" x14ac:dyDescent="0.3">
      <c r="A14" s="18"/>
      <c r="C14" s="116"/>
      <c r="D14" s="198"/>
    </row>
    <row r="15" spans="1:4" x14ac:dyDescent="0.3">
      <c r="A15" s="18"/>
      <c r="C15" s="116"/>
      <c r="D15" s="198"/>
    </row>
    <row r="16" spans="1:4" x14ac:dyDescent="0.3">
      <c r="A16" s="18"/>
      <c r="C16" s="116"/>
      <c r="D16" s="198"/>
    </row>
    <row r="17" spans="1:3" x14ac:dyDescent="0.3">
      <c r="A17" s="18"/>
      <c r="C17" s="116"/>
    </row>
    <row r="18" spans="1:3" x14ac:dyDescent="0.3">
      <c r="A18" s="18"/>
      <c r="C18" s="116"/>
    </row>
    <row r="19" spans="1:3" x14ac:dyDescent="0.3">
      <c r="A19" s="18"/>
      <c r="C19" s="116"/>
    </row>
    <row r="20" spans="1:3" x14ac:dyDescent="0.3">
      <c r="A20" s="18"/>
      <c r="C20" s="116"/>
    </row>
    <row r="21" spans="1:3" x14ac:dyDescent="0.3">
      <c r="A21" s="18"/>
      <c r="C21" s="116"/>
    </row>
    <row r="22" spans="1:3" x14ac:dyDescent="0.3">
      <c r="A22" s="18"/>
      <c r="C22" s="116"/>
    </row>
    <row r="23" spans="1:3" x14ac:dyDescent="0.3">
      <c r="A23" s="18"/>
      <c r="C23" s="116"/>
    </row>
    <row r="24" spans="1:3" x14ac:dyDescent="0.3">
      <c r="A24" s="16"/>
    </row>
    <row r="25" spans="1:3" x14ac:dyDescent="0.3">
      <c r="A25" s="16"/>
    </row>
    <row r="26" spans="1:3" x14ac:dyDescent="0.3">
      <c r="A26" s="16"/>
    </row>
    <row r="27" spans="1:3" x14ac:dyDescent="0.3">
      <c r="A27" s="16"/>
    </row>
    <row r="28" spans="1:3" x14ac:dyDescent="0.3">
      <c r="A28" s="16"/>
    </row>
    <row r="29" spans="1:3" x14ac:dyDescent="0.3">
      <c r="A29" s="16"/>
    </row>
    <row r="30" spans="1:3" x14ac:dyDescent="0.3">
      <c r="A30" s="16"/>
    </row>
    <row r="31" spans="1:3" x14ac:dyDescent="0.3">
      <c r="A31" s="16"/>
    </row>
    <row r="32" spans="1:3" x14ac:dyDescent="0.3">
      <c r="A32" s="16"/>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58"/>
  <sheetViews>
    <sheetView zoomScale="70" zoomScaleNormal="70" workbookViewId="0">
      <selection activeCell="C2" sqref="C2"/>
    </sheetView>
  </sheetViews>
  <sheetFormatPr defaultRowHeight="14.4" x14ac:dyDescent="0.3"/>
  <cols>
    <col min="1" max="1" width="54.5546875" bestFit="1" customWidth="1"/>
    <col min="2" max="2" width="5.88671875" customWidth="1"/>
    <col min="3" max="3" width="7" bestFit="1" customWidth="1"/>
  </cols>
  <sheetData>
    <row r="1" spans="1:3" ht="87" customHeight="1" x14ac:dyDescent="0.25">
      <c r="A1" s="74" t="s">
        <v>147</v>
      </c>
      <c r="C1" s="75" t="s">
        <v>149</v>
      </c>
    </row>
    <row r="2" spans="1:3" ht="15.75" x14ac:dyDescent="0.25">
      <c r="A2" s="72" t="s">
        <v>92</v>
      </c>
      <c r="B2" s="73"/>
      <c r="C2" s="73" t="e">
        <f>'PIJ Financials'!D4:E4</f>
        <v>#VALUE!</v>
      </c>
    </row>
    <row r="3" spans="1:3" s="17" customFormat="1" ht="15" x14ac:dyDescent="0.25">
      <c r="A3" t="s">
        <v>93</v>
      </c>
      <c r="B3" s="17" t="b">
        <v>0</v>
      </c>
      <c r="C3" s="17">
        <f>IF(B3=TRUE, 1,0)</f>
        <v>0</v>
      </c>
    </row>
    <row r="4" spans="1:3" ht="15" x14ac:dyDescent="0.25">
      <c r="A4" t="s">
        <v>94</v>
      </c>
      <c r="B4" t="b">
        <v>0</v>
      </c>
      <c r="C4" s="17">
        <f>IF(B4=TRUE, 1,0)</f>
        <v>0</v>
      </c>
    </row>
    <row r="5" spans="1:3" ht="15.75" x14ac:dyDescent="0.25">
      <c r="A5" s="72" t="s">
        <v>95</v>
      </c>
      <c r="B5" s="73"/>
      <c r="C5" s="73"/>
    </row>
    <row r="6" spans="1:3" s="17" customFormat="1" ht="15" x14ac:dyDescent="0.25">
      <c r="A6" t="s">
        <v>96</v>
      </c>
      <c r="B6" s="17" t="b">
        <v>0</v>
      </c>
      <c r="C6" s="17" t="e">
        <f>#N/A</f>
        <v>#N/A</v>
      </c>
    </row>
    <row r="7" spans="1:3" ht="15" x14ac:dyDescent="0.25">
      <c r="A7" t="s">
        <v>97</v>
      </c>
      <c r="B7" t="b">
        <v>0</v>
      </c>
      <c r="C7" s="17" t="e">
        <f>#N/A</f>
        <v>#N/A</v>
      </c>
    </row>
    <row r="8" spans="1:3" ht="15" x14ac:dyDescent="0.25">
      <c r="A8" t="s">
        <v>98</v>
      </c>
      <c r="B8" t="b">
        <v>0</v>
      </c>
      <c r="C8" s="17" t="e">
        <f>#N/A</f>
        <v>#N/A</v>
      </c>
    </row>
    <row r="9" spans="1:3" ht="15.75" x14ac:dyDescent="0.25">
      <c r="A9" s="72" t="s">
        <v>99</v>
      </c>
      <c r="B9" s="73"/>
      <c r="C9" s="73"/>
    </row>
    <row r="10" spans="1:3" s="17" customFormat="1" ht="15" x14ac:dyDescent="0.25">
      <c r="A10" t="s">
        <v>100</v>
      </c>
      <c r="B10" s="17" t="b">
        <v>1</v>
      </c>
      <c r="C10" s="17" t="e">
        <f>#N/A</f>
        <v>#N/A</v>
      </c>
    </row>
    <row r="11" spans="1:3" ht="15" x14ac:dyDescent="0.25">
      <c r="A11" t="s">
        <v>101</v>
      </c>
      <c r="B11" t="b">
        <v>0</v>
      </c>
      <c r="C11" s="17" t="e">
        <f>#N/A</f>
        <v>#N/A</v>
      </c>
    </row>
    <row r="12" spans="1:3" ht="15" x14ac:dyDescent="0.25">
      <c r="A12" t="s">
        <v>102</v>
      </c>
      <c r="B12" t="b">
        <v>1</v>
      </c>
      <c r="C12" s="17" t="e">
        <f>#N/A</f>
        <v>#N/A</v>
      </c>
    </row>
    <row r="13" spans="1:3" ht="15" x14ac:dyDescent="0.25">
      <c r="A13" t="s">
        <v>103</v>
      </c>
      <c r="B13" t="b">
        <v>0</v>
      </c>
      <c r="C13" s="17" t="e">
        <f>#N/A</f>
        <v>#N/A</v>
      </c>
    </row>
    <row r="14" spans="1:3" ht="15" x14ac:dyDescent="0.25">
      <c r="A14" t="s">
        <v>104</v>
      </c>
      <c r="B14" t="b">
        <v>0</v>
      </c>
      <c r="C14" s="17" t="e">
        <f>#N/A</f>
        <v>#N/A</v>
      </c>
    </row>
    <row r="15" spans="1:3" ht="15" x14ac:dyDescent="0.25">
      <c r="A15" t="s">
        <v>105</v>
      </c>
      <c r="B15" t="b">
        <v>0</v>
      </c>
      <c r="C15" s="17" t="e">
        <f>#N/A</f>
        <v>#N/A</v>
      </c>
    </row>
    <row r="16" spans="1:3" ht="15.75" x14ac:dyDescent="0.25">
      <c r="A16" s="72" t="s">
        <v>106</v>
      </c>
      <c r="B16" s="73"/>
      <c r="C16" s="73"/>
    </row>
    <row r="17" spans="1:3" s="17" customFormat="1" ht="15" x14ac:dyDescent="0.25">
      <c r="A17" t="s">
        <v>107</v>
      </c>
      <c r="B17" s="17" t="b">
        <v>0</v>
      </c>
      <c r="C17" s="17" t="e">
        <f>#N/A</f>
        <v>#N/A</v>
      </c>
    </row>
    <row r="18" spans="1:3" x14ac:dyDescent="0.3">
      <c r="A18" t="s">
        <v>108</v>
      </c>
      <c r="B18" t="b">
        <v>0</v>
      </c>
      <c r="C18" s="17" t="e">
        <f>#N/A</f>
        <v>#N/A</v>
      </c>
    </row>
    <row r="19" spans="1:3" x14ac:dyDescent="0.3">
      <c r="A19" t="s">
        <v>109</v>
      </c>
      <c r="B19" t="b">
        <v>0</v>
      </c>
      <c r="C19" s="17" t="e">
        <f>#N/A</f>
        <v>#N/A</v>
      </c>
    </row>
    <row r="20" spans="1:3" x14ac:dyDescent="0.3">
      <c r="A20" t="s">
        <v>110</v>
      </c>
      <c r="B20" t="b">
        <v>0</v>
      </c>
      <c r="C20" s="17" t="e">
        <f>#N/A</f>
        <v>#N/A</v>
      </c>
    </row>
    <row r="21" spans="1:3" x14ac:dyDescent="0.3">
      <c r="A21" t="s">
        <v>111</v>
      </c>
      <c r="B21" t="b">
        <v>0</v>
      </c>
      <c r="C21" s="17" t="e">
        <f>#N/A</f>
        <v>#N/A</v>
      </c>
    </row>
    <row r="22" spans="1:3" x14ac:dyDescent="0.3">
      <c r="A22" t="s">
        <v>112</v>
      </c>
      <c r="B22" t="b">
        <v>0</v>
      </c>
      <c r="C22" s="17" t="e">
        <f>#N/A</f>
        <v>#N/A</v>
      </c>
    </row>
    <row r="23" spans="1:3" ht="15.6" x14ac:dyDescent="0.3">
      <c r="A23" s="72" t="s">
        <v>113</v>
      </c>
      <c r="B23" s="73"/>
      <c r="C23" s="73"/>
    </row>
    <row r="24" spans="1:3" s="17" customFormat="1" x14ac:dyDescent="0.3">
      <c r="A24" t="s">
        <v>114</v>
      </c>
      <c r="B24" s="17" t="b">
        <v>0</v>
      </c>
      <c r="C24" s="17" t="e">
        <f>#N/A</f>
        <v>#N/A</v>
      </c>
    </row>
    <row r="25" spans="1:3" x14ac:dyDescent="0.3">
      <c r="A25" t="s">
        <v>115</v>
      </c>
      <c r="B25" t="b">
        <v>0</v>
      </c>
      <c r="C25" s="17" t="e">
        <f>#N/A</f>
        <v>#N/A</v>
      </c>
    </row>
    <row r="26" spans="1:3" x14ac:dyDescent="0.3">
      <c r="A26" t="s">
        <v>116</v>
      </c>
      <c r="B26" t="b">
        <v>0</v>
      </c>
      <c r="C26" s="17" t="e">
        <f>#N/A</f>
        <v>#N/A</v>
      </c>
    </row>
    <row r="27" spans="1:3" x14ac:dyDescent="0.3">
      <c r="A27" t="s">
        <v>117</v>
      </c>
      <c r="B27" t="b">
        <v>0</v>
      </c>
      <c r="C27" s="17" t="e">
        <f>#N/A</f>
        <v>#N/A</v>
      </c>
    </row>
    <row r="28" spans="1:3" ht="15.6" x14ac:dyDescent="0.3">
      <c r="A28" s="72" t="s">
        <v>118</v>
      </c>
      <c r="B28" s="73"/>
      <c r="C28" s="73"/>
    </row>
    <row r="29" spans="1:3" s="17" customFormat="1" x14ac:dyDescent="0.3">
      <c r="A29" t="s">
        <v>119</v>
      </c>
      <c r="B29" s="17" t="b">
        <v>0</v>
      </c>
      <c r="C29" s="17" t="e">
        <f>#N/A</f>
        <v>#N/A</v>
      </c>
    </row>
    <row r="30" spans="1:3" x14ac:dyDescent="0.3">
      <c r="A30" t="s">
        <v>120</v>
      </c>
      <c r="B30" t="b">
        <v>0</v>
      </c>
      <c r="C30" s="17" t="e">
        <f>#N/A</f>
        <v>#N/A</v>
      </c>
    </row>
    <row r="31" spans="1:3" x14ac:dyDescent="0.3">
      <c r="A31" t="s">
        <v>121</v>
      </c>
      <c r="B31" t="b">
        <v>0</v>
      </c>
      <c r="C31" s="17" t="e">
        <f>#N/A</f>
        <v>#N/A</v>
      </c>
    </row>
    <row r="32" spans="1:3" x14ac:dyDescent="0.3">
      <c r="A32" t="s">
        <v>122</v>
      </c>
      <c r="B32" t="b">
        <v>0</v>
      </c>
      <c r="C32" s="17" t="e">
        <f>#N/A</f>
        <v>#N/A</v>
      </c>
    </row>
    <row r="33" spans="1:3" ht="15.6" x14ac:dyDescent="0.3">
      <c r="A33" s="72" t="s">
        <v>123</v>
      </c>
      <c r="B33" s="73"/>
      <c r="C33" s="73"/>
    </row>
    <row r="34" spans="1:3" s="17" customFormat="1" x14ac:dyDescent="0.3">
      <c r="A34" t="s">
        <v>124</v>
      </c>
      <c r="B34" s="17" t="b">
        <v>0</v>
      </c>
      <c r="C34" s="17" t="e">
        <f>#N/A</f>
        <v>#N/A</v>
      </c>
    </row>
    <row r="35" spans="1:3" x14ac:dyDescent="0.3">
      <c r="A35" t="s">
        <v>125</v>
      </c>
      <c r="B35" t="b">
        <v>0</v>
      </c>
      <c r="C35" s="17" t="e">
        <f>#N/A</f>
        <v>#N/A</v>
      </c>
    </row>
    <row r="36" spans="1:3" x14ac:dyDescent="0.3">
      <c r="A36" t="s">
        <v>126</v>
      </c>
      <c r="B36" t="b">
        <v>0</v>
      </c>
      <c r="C36" s="17" t="e">
        <f>#N/A</f>
        <v>#N/A</v>
      </c>
    </row>
    <row r="37" spans="1:3" x14ac:dyDescent="0.3">
      <c r="A37" t="s">
        <v>127</v>
      </c>
      <c r="B37" t="b">
        <v>0</v>
      </c>
      <c r="C37" s="17" t="e">
        <f>#N/A</f>
        <v>#N/A</v>
      </c>
    </row>
    <row r="38" spans="1:3" x14ac:dyDescent="0.3">
      <c r="A38" t="s">
        <v>128</v>
      </c>
      <c r="B38" t="b">
        <v>0</v>
      </c>
      <c r="C38" s="17" t="e">
        <f>#N/A</f>
        <v>#N/A</v>
      </c>
    </row>
    <row r="39" spans="1:3" x14ac:dyDescent="0.3">
      <c r="A39" t="s">
        <v>129</v>
      </c>
      <c r="B39" t="b">
        <v>0</v>
      </c>
      <c r="C39" s="17" t="e">
        <f>#N/A</f>
        <v>#N/A</v>
      </c>
    </row>
    <row r="40" spans="1:3" x14ac:dyDescent="0.3">
      <c r="A40" t="s">
        <v>130</v>
      </c>
      <c r="B40" t="b">
        <v>0</v>
      </c>
      <c r="C40" s="17" t="e">
        <f>#N/A</f>
        <v>#N/A</v>
      </c>
    </row>
    <row r="41" spans="1:3" x14ac:dyDescent="0.3">
      <c r="A41" t="s">
        <v>131</v>
      </c>
      <c r="B41" t="b">
        <v>0</v>
      </c>
      <c r="C41" s="17" t="e">
        <f>#N/A</f>
        <v>#N/A</v>
      </c>
    </row>
    <row r="42" spans="1:3" x14ac:dyDescent="0.3">
      <c r="A42" t="s">
        <v>132</v>
      </c>
      <c r="B42" t="b">
        <v>0</v>
      </c>
      <c r="C42" s="17" t="e">
        <f>#N/A</f>
        <v>#N/A</v>
      </c>
    </row>
    <row r="43" spans="1:3" x14ac:dyDescent="0.3">
      <c r="A43" t="s">
        <v>133</v>
      </c>
      <c r="B43" t="b">
        <v>0</v>
      </c>
      <c r="C43" s="17" t="e">
        <f>#N/A</f>
        <v>#N/A</v>
      </c>
    </row>
    <row r="44" spans="1:3" x14ac:dyDescent="0.3">
      <c r="A44" t="s">
        <v>134</v>
      </c>
      <c r="B44" t="b">
        <v>0</v>
      </c>
      <c r="C44" s="17" t="e">
        <f>#N/A</f>
        <v>#N/A</v>
      </c>
    </row>
    <row r="45" spans="1:3" x14ac:dyDescent="0.3">
      <c r="A45" t="s">
        <v>135</v>
      </c>
      <c r="B45" t="b">
        <v>0</v>
      </c>
      <c r="C45" s="17" t="e">
        <f>#N/A</f>
        <v>#N/A</v>
      </c>
    </row>
    <row r="46" spans="1:3" x14ac:dyDescent="0.3">
      <c r="A46" t="s">
        <v>136</v>
      </c>
      <c r="B46" t="b">
        <v>0</v>
      </c>
      <c r="C46" s="17" t="e">
        <f>#N/A</f>
        <v>#N/A</v>
      </c>
    </row>
    <row r="47" spans="1:3" x14ac:dyDescent="0.3">
      <c r="A47" t="s">
        <v>137</v>
      </c>
      <c r="B47" t="b">
        <v>0</v>
      </c>
      <c r="C47" s="17" t="e">
        <f>#N/A</f>
        <v>#N/A</v>
      </c>
    </row>
    <row r="48" spans="1:3" x14ac:dyDescent="0.3">
      <c r="A48" t="s">
        <v>138</v>
      </c>
      <c r="B48" t="b">
        <v>0</v>
      </c>
      <c r="C48" s="17" t="e">
        <f>#N/A</f>
        <v>#N/A</v>
      </c>
    </row>
    <row r="49" spans="1:3" ht="15.6" x14ac:dyDescent="0.3">
      <c r="A49" s="72" t="s">
        <v>139</v>
      </c>
      <c r="B49" s="73"/>
      <c r="C49" s="73"/>
    </row>
    <row r="50" spans="1:3" s="17" customFormat="1" x14ac:dyDescent="0.3">
      <c r="A50" t="s">
        <v>140</v>
      </c>
      <c r="B50" s="17" t="b">
        <v>0</v>
      </c>
      <c r="C50" s="17" t="e">
        <f>#N/A</f>
        <v>#N/A</v>
      </c>
    </row>
    <row r="51" spans="1:3" x14ac:dyDescent="0.3">
      <c r="A51" t="s">
        <v>141</v>
      </c>
      <c r="B51" t="b">
        <v>0</v>
      </c>
      <c r="C51" s="17" t="e">
        <f>#N/A</f>
        <v>#N/A</v>
      </c>
    </row>
    <row r="52" spans="1:3" x14ac:dyDescent="0.3">
      <c r="A52" t="s">
        <v>142</v>
      </c>
      <c r="B52" t="b">
        <v>0</v>
      </c>
      <c r="C52" s="17" t="e">
        <f>#N/A</f>
        <v>#N/A</v>
      </c>
    </row>
    <row r="53" spans="1:3" x14ac:dyDescent="0.3">
      <c r="A53" t="s">
        <v>143</v>
      </c>
      <c r="B53" t="b">
        <v>0</v>
      </c>
      <c r="C53" s="17" t="e">
        <f>#N/A</f>
        <v>#N/A</v>
      </c>
    </row>
    <row r="54" spans="1:3" x14ac:dyDescent="0.3">
      <c r="A54" t="s">
        <v>144</v>
      </c>
      <c r="B54" t="b">
        <v>0</v>
      </c>
      <c r="C54" s="17" t="e">
        <f>#N/A</f>
        <v>#N/A</v>
      </c>
    </row>
    <row r="55" spans="1:3" ht="15.6" x14ac:dyDescent="0.3">
      <c r="A55" s="72" t="s">
        <v>145</v>
      </c>
      <c r="B55" s="73"/>
      <c r="C55" s="73"/>
    </row>
    <row r="56" spans="1:3" x14ac:dyDescent="0.3">
      <c r="A56" t="s">
        <v>146</v>
      </c>
      <c r="B56" t="b">
        <v>0</v>
      </c>
      <c r="C56" s="17" t="e">
        <f>#N/A</f>
        <v>#N/A</v>
      </c>
    </row>
    <row r="58" spans="1:3" x14ac:dyDescent="0.3">
      <c r="B58" t="s">
        <v>66</v>
      </c>
      <c r="C58" t="e">
        <f>SUM(C3:C56)</f>
        <v>#N/A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election activeCell="C17" sqref="C17"/>
    </sheetView>
  </sheetViews>
  <sheetFormatPr defaultRowHeight="14.4" x14ac:dyDescent="0.3"/>
  <sheetData>
    <row r="1" spans="1:1" x14ac:dyDescent="0.25">
      <c r="A1" t="str">
        <f>'Impact Totals'!C1</f>
        <v>Selected Area of Impact</v>
      </c>
    </row>
    <row r="2" spans="1:1" x14ac:dyDescent="0.25">
      <c r="A2" s="17" t="e">
        <f>'Impact Totals'!C2</f>
        <v>#VALUE!</v>
      </c>
    </row>
    <row r="3" spans="1:1" x14ac:dyDescent="0.25">
      <c r="A3" s="17">
        <f>'Impact Totals'!C3</f>
        <v>0</v>
      </c>
    </row>
    <row r="4" spans="1:1" x14ac:dyDescent="0.25">
      <c r="A4" s="17">
        <f>'Impact Totals'!C4</f>
        <v>0</v>
      </c>
    </row>
    <row r="5" spans="1:1" x14ac:dyDescent="0.25">
      <c r="A5" s="17">
        <f>'Impact Totals'!C5</f>
        <v>0</v>
      </c>
    </row>
    <row r="6" spans="1:1" x14ac:dyDescent="0.25">
      <c r="A6" s="17" t="e">
        <f>'Impact Totals'!C6</f>
        <v>#N/A</v>
      </c>
    </row>
    <row r="7" spans="1:1" x14ac:dyDescent="0.25">
      <c r="A7" s="17" t="e">
        <f>'Impact Totals'!C7</f>
        <v>#N/A</v>
      </c>
    </row>
    <row r="8" spans="1:1" x14ac:dyDescent="0.25">
      <c r="A8" s="17" t="e">
        <f>'Impact Totals'!C8</f>
        <v>#N/A</v>
      </c>
    </row>
    <row r="9" spans="1:1" x14ac:dyDescent="0.25">
      <c r="A9" s="17">
        <f>'Impact Totals'!C9</f>
        <v>0</v>
      </c>
    </row>
    <row r="10" spans="1:1" x14ac:dyDescent="0.25">
      <c r="A10" s="17" t="e">
        <f>'Impact Totals'!C10</f>
        <v>#N/A</v>
      </c>
    </row>
    <row r="11" spans="1:1" x14ac:dyDescent="0.25">
      <c r="A11" s="17" t="e">
        <f>'Impact Totals'!C11</f>
        <v>#N/A</v>
      </c>
    </row>
    <row r="12" spans="1:1" x14ac:dyDescent="0.25">
      <c r="A12" s="17" t="e">
        <f>'Impact Totals'!C12</f>
        <v>#N/A</v>
      </c>
    </row>
    <row r="13" spans="1:1" x14ac:dyDescent="0.25">
      <c r="A13" s="17" t="e">
        <f>'Impact Totals'!C13</f>
        <v>#N/A</v>
      </c>
    </row>
    <row r="14" spans="1:1" x14ac:dyDescent="0.25">
      <c r="A14" s="17" t="e">
        <f>'Impact Totals'!C14</f>
        <v>#N/A</v>
      </c>
    </row>
    <row r="15" spans="1:1" x14ac:dyDescent="0.25">
      <c r="A15" s="17" t="e">
        <f>'Impact Totals'!C15</f>
        <v>#N/A</v>
      </c>
    </row>
    <row r="16" spans="1:1" x14ac:dyDescent="0.25">
      <c r="A16" s="17">
        <f>'Impact Totals'!C16</f>
        <v>0</v>
      </c>
    </row>
    <row r="17" spans="1:1" x14ac:dyDescent="0.3">
      <c r="A17" s="17" t="e">
        <f>'Impact Totals'!C17</f>
        <v>#N/A</v>
      </c>
    </row>
    <row r="18" spans="1:1" x14ac:dyDescent="0.3">
      <c r="A18" s="17" t="e">
        <f>'Impact Totals'!C18</f>
        <v>#N/A</v>
      </c>
    </row>
    <row r="19" spans="1:1" x14ac:dyDescent="0.3">
      <c r="A19" s="17" t="e">
        <f>'Impact Totals'!C19</f>
        <v>#N/A</v>
      </c>
    </row>
    <row r="20" spans="1:1" x14ac:dyDescent="0.3">
      <c r="A20" s="17" t="e">
        <f>'Impact Totals'!C20</f>
        <v>#N/A</v>
      </c>
    </row>
    <row r="21" spans="1:1" x14ac:dyDescent="0.3">
      <c r="A21" s="17" t="e">
        <f>'Impact Totals'!C21</f>
        <v>#N/A</v>
      </c>
    </row>
    <row r="22" spans="1:1" x14ac:dyDescent="0.3">
      <c r="A22" s="17" t="e">
        <f>'Impact Totals'!C22</f>
        <v>#N/A</v>
      </c>
    </row>
    <row r="23" spans="1:1" x14ac:dyDescent="0.3">
      <c r="A23" s="17">
        <f>'Impact Totals'!C23</f>
        <v>0</v>
      </c>
    </row>
    <row r="24" spans="1:1" x14ac:dyDescent="0.3">
      <c r="A24" s="17" t="e">
        <f>'Impact Totals'!C24</f>
        <v>#N/A</v>
      </c>
    </row>
    <row r="25" spans="1:1" x14ac:dyDescent="0.3">
      <c r="A25" s="17" t="e">
        <f>'Impact Totals'!C25</f>
        <v>#N/A</v>
      </c>
    </row>
    <row r="26" spans="1:1" x14ac:dyDescent="0.3">
      <c r="A26" s="17" t="e">
        <f>'Impact Totals'!C26</f>
        <v>#N/A</v>
      </c>
    </row>
    <row r="27" spans="1:1" x14ac:dyDescent="0.3">
      <c r="A27" s="17" t="e">
        <f>'Impact Totals'!C27</f>
        <v>#N/A</v>
      </c>
    </row>
    <row r="28" spans="1:1" x14ac:dyDescent="0.3">
      <c r="A28" s="17">
        <f>'Impact Totals'!C28</f>
        <v>0</v>
      </c>
    </row>
    <row r="29" spans="1:1" x14ac:dyDescent="0.3">
      <c r="A29" s="17" t="e">
        <f>'Impact Totals'!C29</f>
        <v>#N/A</v>
      </c>
    </row>
    <row r="30" spans="1:1" x14ac:dyDescent="0.3">
      <c r="A30" s="17" t="e">
        <f>'Impact Totals'!C30</f>
        <v>#N/A</v>
      </c>
    </row>
    <row r="31" spans="1:1" x14ac:dyDescent="0.3">
      <c r="A31" s="17" t="e">
        <f>'Impact Totals'!C31</f>
        <v>#N/A</v>
      </c>
    </row>
    <row r="32" spans="1:1" x14ac:dyDescent="0.3">
      <c r="A32" s="17" t="e">
        <f>'Impact Totals'!C32</f>
        <v>#N/A</v>
      </c>
    </row>
    <row r="33" spans="1:1" x14ac:dyDescent="0.3">
      <c r="A33" s="17">
        <f>'Impact Totals'!C33</f>
        <v>0</v>
      </c>
    </row>
    <row r="34" spans="1:1" x14ac:dyDescent="0.3">
      <c r="A34" s="17" t="e">
        <f>'Impact Totals'!C34</f>
        <v>#N/A</v>
      </c>
    </row>
    <row r="35" spans="1:1" x14ac:dyDescent="0.3">
      <c r="A35" s="17" t="e">
        <f>'Impact Totals'!C35</f>
        <v>#N/A</v>
      </c>
    </row>
    <row r="36" spans="1:1" x14ac:dyDescent="0.3">
      <c r="A36" s="17" t="e">
        <f>'Impact Totals'!C36</f>
        <v>#N/A</v>
      </c>
    </row>
    <row r="37" spans="1:1" x14ac:dyDescent="0.3">
      <c r="A37" s="17" t="e">
        <f>'Impact Totals'!C37</f>
        <v>#N/A</v>
      </c>
    </row>
    <row r="38" spans="1:1" x14ac:dyDescent="0.3">
      <c r="A38" s="17" t="e">
        <f>'Impact Totals'!C38</f>
        <v>#N/A</v>
      </c>
    </row>
    <row r="39" spans="1:1" x14ac:dyDescent="0.3">
      <c r="A39" s="17" t="e">
        <f>'Impact Totals'!C39</f>
        <v>#N/A</v>
      </c>
    </row>
    <row r="40" spans="1:1" x14ac:dyDescent="0.3">
      <c r="A40" s="17" t="e">
        <f>'Impact Totals'!C40</f>
        <v>#N/A</v>
      </c>
    </row>
    <row r="41" spans="1:1" x14ac:dyDescent="0.3">
      <c r="A41" s="17" t="e">
        <f>'Impact Totals'!C41</f>
        <v>#N/A</v>
      </c>
    </row>
    <row r="42" spans="1:1" x14ac:dyDescent="0.3">
      <c r="A42" s="17" t="e">
        <f>'Impact Totals'!C42</f>
        <v>#N/A</v>
      </c>
    </row>
    <row r="43" spans="1:1" x14ac:dyDescent="0.3">
      <c r="A43" s="17" t="e">
        <f>'Impact Totals'!C43</f>
        <v>#N/A</v>
      </c>
    </row>
    <row r="44" spans="1:1" x14ac:dyDescent="0.3">
      <c r="A44" s="17" t="e">
        <f>'Impact Totals'!C44</f>
        <v>#N/A</v>
      </c>
    </row>
    <row r="45" spans="1:1" x14ac:dyDescent="0.3">
      <c r="A45" s="17" t="e">
        <f>'Impact Totals'!C45</f>
        <v>#N/A</v>
      </c>
    </row>
    <row r="46" spans="1:1" x14ac:dyDescent="0.3">
      <c r="A46" s="17" t="e">
        <f>'Impact Totals'!C46</f>
        <v>#N/A</v>
      </c>
    </row>
    <row r="47" spans="1:1" x14ac:dyDescent="0.3">
      <c r="A47" s="17" t="e">
        <f>'Impact Totals'!C47</f>
        <v>#N/A</v>
      </c>
    </row>
    <row r="48" spans="1:1" x14ac:dyDescent="0.3">
      <c r="A48" s="17" t="e">
        <f>'Impact Totals'!C48</f>
        <v>#N/A</v>
      </c>
    </row>
    <row r="49" spans="1:1" x14ac:dyDescent="0.3">
      <c r="A49" s="17">
        <f>'Impact Totals'!C49</f>
        <v>0</v>
      </c>
    </row>
    <row r="50" spans="1:1" x14ac:dyDescent="0.3">
      <c r="A50" s="17" t="e">
        <f>'Impact Totals'!C50</f>
        <v>#N/A</v>
      </c>
    </row>
    <row r="51" spans="1:1" x14ac:dyDescent="0.3">
      <c r="A51" s="17" t="e">
        <f>'Impact Totals'!C51</f>
        <v>#N/A</v>
      </c>
    </row>
    <row r="52" spans="1:1" x14ac:dyDescent="0.3">
      <c r="A52" s="17" t="e">
        <f>'Impact Totals'!C52</f>
        <v>#N/A</v>
      </c>
    </row>
    <row r="53" spans="1:1" x14ac:dyDescent="0.3">
      <c r="A53" s="17" t="e">
        <f>'Impact Totals'!C53</f>
        <v>#N/A</v>
      </c>
    </row>
    <row r="54" spans="1:1" x14ac:dyDescent="0.3">
      <c r="A54" s="17" t="e">
        <f>'Impact Totals'!C54</f>
        <v>#N/A</v>
      </c>
    </row>
    <row r="55" spans="1:1" x14ac:dyDescent="0.3">
      <c r="A55" s="17">
        <f>'Impact Totals'!C55</f>
        <v>0</v>
      </c>
    </row>
    <row r="56" spans="1:1" x14ac:dyDescent="0.3">
      <c r="A56" s="17" t="e">
        <f>'Impact Totals'!C56</f>
        <v>#N/A</v>
      </c>
    </row>
    <row r="57" spans="1:1" x14ac:dyDescent="0.3">
      <c r="A57" s="17"/>
    </row>
    <row r="58" spans="1:1" x14ac:dyDescent="0.3">
      <c r="A58"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G102"/>
  <sheetViews>
    <sheetView topLeftCell="A10" zoomScaleNormal="100" workbookViewId="0">
      <selection activeCell="A10" sqref="A10:IV21"/>
    </sheetView>
  </sheetViews>
  <sheetFormatPr defaultColWidth="9.109375" defaultRowHeight="20.25" customHeight="1" x14ac:dyDescent="0.3"/>
  <cols>
    <col min="1" max="1" width="9.109375" style="17"/>
    <col min="2" max="2" width="19.5546875" style="17" customWidth="1"/>
    <col min="3" max="3" width="15.33203125" style="17" customWidth="1"/>
    <col min="4" max="4" width="16.5546875" style="17" customWidth="1"/>
    <col min="5" max="5" width="15.33203125" style="17" customWidth="1"/>
    <col min="6" max="6" width="15.5546875" style="17" customWidth="1"/>
    <col min="7" max="7" width="16.44140625" style="7" customWidth="1"/>
    <col min="8" max="8" width="15.5546875" style="7" customWidth="1"/>
    <col min="9" max="12" width="9.109375" style="2" customWidth="1"/>
    <col min="13" max="33" width="9.109375" style="12" customWidth="1"/>
    <col min="34" max="16384" width="9.109375" style="17"/>
  </cols>
  <sheetData>
    <row r="1" spans="2:33" s="6" customFormat="1" ht="26.25" customHeight="1" x14ac:dyDescent="0.25">
      <c r="B1" s="351" t="s">
        <v>9</v>
      </c>
      <c r="C1" s="352"/>
      <c r="D1" s="352"/>
      <c r="E1" s="352"/>
      <c r="F1" s="352"/>
      <c r="G1" s="352"/>
      <c r="H1" s="352"/>
      <c r="I1" s="8"/>
      <c r="J1" s="8"/>
      <c r="K1" s="8"/>
      <c r="L1" s="8"/>
      <c r="M1" s="13"/>
      <c r="N1" s="13"/>
      <c r="O1" s="13"/>
      <c r="P1" s="13"/>
      <c r="Q1" s="13"/>
      <c r="R1" s="13"/>
      <c r="S1" s="13"/>
      <c r="T1" s="13"/>
      <c r="U1" s="13"/>
      <c r="V1" s="13"/>
      <c r="W1" s="13"/>
      <c r="X1" s="13"/>
      <c r="Y1" s="13"/>
      <c r="Z1" s="13"/>
      <c r="AA1" s="13"/>
      <c r="AB1" s="13"/>
      <c r="AC1" s="13"/>
      <c r="AD1" s="13"/>
      <c r="AE1" s="13"/>
      <c r="AF1" s="13"/>
      <c r="AG1" s="13"/>
    </row>
    <row r="2" spans="2:33" s="6" customFormat="1" ht="23.25" customHeight="1" x14ac:dyDescent="0.25">
      <c r="B2" s="353" t="s">
        <v>72</v>
      </c>
      <c r="C2" s="354"/>
      <c r="D2" s="354"/>
      <c r="E2" s="354"/>
      <c r="F2" s="354"/>
      <c r="G2" s="354"/>
      <c r="H2" s="354"/>
      <c r="I2" s="8"/>
      <c r="J2" s="8"/>
      <c r="K2" s="8"/>
      <c r="L2" s="8"/>
      <c r="M2" s="13"/>
      <c r="N2" s="13"/>
      <c r="O2" s="13"/>
      <c r="P2" s="13"/>
      <c r="Q2" s="13"/>
      <c r="R2" s="13"/>
      <c r="S2" s="13"/>
      <c r="T2" s="13"/>
      <c r="U2" s="13"/>
      <c r="V2" s="13"/>
      <c r="W2" s="13"/>
      <c r="X2" s="13"/>
      <c r="Y2" s="13"/>
      <c r="Z2" s="13"/>
      <c r="AA2" s="13"/>
      <c r="AB2" s="13"/>
      <c r="AC2" s="13"/>
      <c r="AD2" s="13"/>
      <c r="AE2" s="13"/>
      <c r="AF2" s="13"/>
      <c r="AG2" s="13"/>
    </row>
    <row r="3" spans="2:33" s="2" customFormat="1" ht="7.5" customHeight="1" x14ac:dyDescent="0.2"/>
    <row r="4" spans="2:33" s="6" customFormat="1" ht="20.25" customHeight="1" x14ac:dyDescent="0.25">
      <c r="B4" s="5" t="s">
        <v>16</v>
      </c>
      <c r="C4" s="355" t="s">
        <v>4</v>
      </c>
      <c r="D4" s="356"/>
      <c r="E4" s="8"/>
      <c r="F4" s="5" t="s">
        <v>17</v>
      </c>
      <c r="G4" s="357" t="s">
        <v>4</v>
      </c>
      <c r="H4" s="358"/>
      <c r="I4" s="8"/>
      <c r="J4" s="8"/>
      <c r="K4" s="8"/>
      <c r="L4" s="8"/>
      <c r="M4" s="13"/>
      <c r="N4" s="13"/>
      <c r="O4" s="13"/>
      <c r="P4" s="13"/>
      <c r="Q4" s="13"/>
      <c r="R4" s="13"/>
      <c r="S4" s="13"/>
      <c r="T4" s="13"/>
      <c r="U4" s="13"/>
      <c r="V4" s="13"/>
      <c r="W4" s="13"/>
      <c r="X4" s="13"/>
      <c r="Y4" s="13"/>
      <c r="Z4" s="13"/>
      <c r="AA4" s="13"/>
      <c r="AB4" s="13"/>
      <c r="AC4" s="13"/>
      <c r="AD4" s="13"/>
      <c r="AE4" s="13"/>
      <c r="AF4" s="13"/>
      <c r="AG4" s="13"/>
    </row>
    <row r="5" spans="2:33" s="2" customFormat="1" ht="12" customHeight="1" x14ac:dyDescent="0.2"/>
    <row r="6" spans="2:33" s="9" customFormat="1" ht="20.25" customHeight="1" thickBot="1" x14ac:dyDescent="0.3">
      <c r="B6" s="3" t="s">
        <v>5</v>
      </c>
      <c r="C6" s="3"/>
      <c r="D6" s="3"/>
      <c r="E6" s="3"/>
      <c r="F6" s="3"/>
      <c r="G6" s="3"/>
      <c r="H6" s="3"/>
      <c r="I6" s="14"/>
      <c r="J6" s="14"/>
      <c r="K6" s="14"/>
      <c r="L6" s="14"/>
      <c r="M6" s="14"/>
      <c r="N6" s="14"/>
      <c r="O6" s="14"/>
      <c r="P6" s="14"/>
      <c r="Q6" s="14"/>
      <c r="R6" s="14"/>
      <c r="S6" s="14"/>
      <c r="T6" s="14"/>
      <c r="U6" s="14"/>
      <c r="V6" s="14"/>
      <c r="W6" s="14"/>
      <c r="X6" s="14"/>
      <c r="Y6" s="14"/>
      <c r="Z6" s="14"/>
      <c r="AA6" s="14"/>
      <c r="AB6" s="14"/>
      <c r="AC6" s="14"/>
      <c r="AD6" s="14"/>
      <c r="AE6" s="14"/>
      <c r="AF6" s="14"/>
      <c r="AG6" s="14"/>
    </row>
    <row r="7" spans="2:33" s="2" customFormat="1" ht="20.25" customHeight="1" x14ac:dyDescent="0.2">
      <c r="B7" s="359" t="s">
        <v>7</v>
      </c>
      <c r="C7" s="360"/>
      <c r="D7" s="361"/>
      <c r="E7" s="362" t="s">
        <v>6</v>
      </c>
      <c r="F7" s="360"/>
      <c r="G7" s="361"/>
      <c r="H7" s="10" t="s">
        <v>8</v>
      </c>
    </row>
    <row r="8" spans="2:33" s="2" customFormat="1" ht="20.25" customHeight="1" thickBot="1" x14ac:dyDescent="0.25">
      <c r="B8" s="347" t="str">
        <f>'Risk Matrix'!D8</f>
        <v>Department of Child Safety</v>
      </c>
      <c r="C8" s="348"/>
      <c r="D8" s="349"/>
      <c r="E8" s="350" t="str">
        <f>'Risk Matrix'!G8</f>
        <v>DCS FY15 Laptop Replacement</v>
      </c>
      <c r="F8" s="348"/>
      <c r="G8" s="349"/>
      <c r="H8" s="11">
        <f>'Risk Matrix'!L8</f>
        <v>41878</v>
      </c>
    </row>
    <row r="9" spans="2:33" s="2" customFormat="1" ht="20.25" customHeight="1" x14ac:dyDescent="0.2"/>
    <row r="10" spans="2:33" s="2" customFormat="1" ht="15" customHeight="1" x14ac:dyDescent="0.2"/>
    <row r="11" spans="2:33" s="2" customFormat="1" ht="21.75" customHeight="1" x14ac:dyDescent="0.2">
      <c r="B11" s="344" t="s">
        <v>62</v>
      </c>
      <c r="C11" s="345"/>
      <c r="D11" s="345"/>
      <c r="E11" s="345"/>
      <c r="F11" s="345"/>
      <c r="G11" s="345"/>
      <c r="H11" s="346"/>
    </row>
    <row r="12" spans="2:33" ht="22.5" customHeight="1" x14ac:dyDescent="0.25">
      <c r="B12" s="27" t="s">
        <v>0</v>
      </c>
      <c r="C12" s="36" t="s">
        <v>63</v>
      </c>
      <c r="D12" s="36" t="s">
        <v>64</v>
      </c>
      <c r="E12" s="36" t="s">
        <v>65</v>
      </c>
      <c r="F12" s="36" t="s">
        <v>63</v>
      </c>
      <c r="G12" s="36" t="s">
        <v>63</v>
      </c>
      <c r="H12" s="28" t="s">
        <v>66</v>
      </c>
      <c r="I12" s="12"/>
      <c r="J12" s="12"/>
      <c r="K12" s="12"/>
      <c r="L12" s="12"/>
      <c r="AA12" s="17"/>
      <c r="AB12" s="17"/>
      <c r="AC12" s="17"/>
      <c r="AD12" s="17"/>
      <c r="AE12" s="17"/>
      <c r="AF12" s="17"/>
      <c r="AG12" s="17"/>
    </row>
    <row r="13" spans="2:33" s="1" customFormat="1" ht="25.5" customHeight="1" x14ac:dyDescent="0.25">
      <c r="B13" s="29" t="s">
        <v>67</v>
      </c>
      <c r="C13" s="30"/>
      <c r="D13" s="30"/>
      <c r="E13" s="30"/>
      <c r="F13" s="30"/>
      <c r="G13" s="30"/>
      <c r="H13" s="31">
        <f>SUM(C13:G13)</f>
        <v>0</v>
      </c>
      <c r="I13" s="12"/>
      <c r="J13" s="12"/>
      <c r="K13" s="12"/>
      <c r="L13" s="12"/>
      <c r="M13" s="12"/>
      <c r="N13" s="12"/>
      <c r="O13" s="12"/>
      <c r="P13" s="12"/>
      <c r="Q13" s="12"/>
      <c r="R13" s="12"/>
      <c r="S13" s="12"/>
      <c r="T13" s="12"/>
      <c r="U13" s="12"/>
      <c r="V13" s="12"/>
      <c r="W13" s="12"/>
      <c r="X13" s="12"/>
      <c r="Y13" s="12"/>
      <c r="Z13" s="12"/>
    </row>
    <row r="14" spans="2:33" s="1" customFormat="1" ht="25.5" customHeight="1" x14ac:dyDescent="0.25">
      <c r="B14" s="29" t="s">
        <v>68</v>
      </c>
      <c r="C14" s="30"/>
      <c r="D14" s="30"/>
      <c r="E14" s="30"/>
      <c r="F14" s="30"/>
      <c r="G14" s="30"/>
      <c r="H14" s="31">
        <f>SUM(C14:G14)</f>
        <v>0</v>
      </c>
      <c r="I14" s="12"/>
      <c r="J14" s="12"/>
      <c r="K14" s="12"/>
      <c r="L14" s="12"/>
      <c r="M14" s="12"/>
      <c r="N14" s="12"/>
      <c r="O14" s="12"/>
      <c r="P14" s="12"/>
      <c r="Q14" s="12"/>
      <c r="R14" s="12"/>
      <c r="S14" s="12"/>
      <c r="T14" s="12"/>
      <c r="U14" s="12"/>
      <c r="V14" s="12"/>
      <c r="W14" s="12"/>
      <c r="X14" s="12"/>
      <c r="Y14" s="12"/>
      <c r="Z14" s="12"/>
    </row>
    <row r="15" spans="2:33" s="1" customFormat="1" ht="4.5" customHeight="1" x14ac:dyDescent="0.25">
      <c r="B15" s="29"/>
      <c r="C15" s="32"/>
      <c r="D15" s="32"/>
      <c r="E15" s="32"/>
      <c r="F15" s="32"/>
      <c r="G15" s="32"/>
      <c r="H15" s="31"/>
      <c r="I15" s="12"/>
      <c r="J15" s="12"/>
      <c r="K15" s="12"/>
      <c r="L15" s="12"/>
      <c r="M15" s="12"/>
      <c r="N15" s="12"/>
      <c r="O15" s="12"/>
      <c r="P15" s="12"/>
      <c r="Q15" s="12"/>
      <c r="R15" s="12"/>
      <c r="S15" s="12"/>
      <c r="T15" s="12"/>
      <c r="U15" s="12"/>
      <c r="V15" s="12"/>
      <c r="W15" s="12"/>
      <c r="X15" s="12"/>
      <c r="Y15" s="12"/>
      <c r="Z15" s="12"/>
    </row>
    <row r="16" spans="2:33" s="1" customFormat="1" ht="38.25" customHeight="1" x14ac:dyDescent="0.25">
      <c r="B16" s="29" t="s">
        <v>69</v>
      </c>
      <c r="C16" s="30" t="e">
        <f>#N/A</f>
        <v>#N/A</v>
      </c>
      <c r="D16" s="30" t="e">
        <f>#N/A</f>
        <v>#N/A</v>
      </c>
      <c r="E16" s="30" t="e">
        <f>#N/A</f>
        <v>#N/A</v>
      </c>
      <c r="F16" s="30" t="e">
        <f>#N/A</f>
        <v>#N/A</v>
      </c>
      <c r="G16" s="30" t="e">
        <f>#N/A</f>
        <v>#N/A</v>
      </c>
      <c r="H16" s="30" t="e">
        <f>#N/A</f>
        <v>#N/A</v>
      </c>
      <c r="I16" s="12"/>
      <c r="J16" s="12"/>
      <c r="K16" s="12"/>
      <c r="L16" s="12"/>
      <c r="M16" s="12"/>
      <c r="N16" s="12"/>
      <c r="O16" s="12"/>
      <c r="P16" s="12"/>
      <c r="Q16" s="12"/>
      <c r="R16" s="12"/>
      <c r="S16" s="12"/>
      <c r="T16" s="12"/>
      <c r="U16" s="12"/>
      <c r="V16" s="12"/>
      <c r="W16" s="12"/>
      <c r="X16" s="12"/>
      <c r="Y16" s="12"/>
      <c r="Z16" s="12"/>
    </row>
    <row r="17" spans="2:26" s="1" customFormat="1" ht="4.5" customHeight="1" x14ac:dyDescent="0.25">
      <c r="B17" s="29"/>
      <c r="C17" s="32"/>
      <c r="D17" s="32"/>
      <c r="E17" s="32"/>
      <c r="F17" s="32"/>
      <c r="G17" s="32"/>
      <c r="H17" s="31"/>
      <c r="I17" s="12"/>
      <c r="J17" s="12"/>
      <c r="K17" s="12"/>
      <c r="L17" s="12"/>
      <c r="M17" s="12"/>
      <c r="N17" s="12"/>
      <c r="O17" s="12"/>
      <c r="P17" s="12"/>
      <c r="Q17" s="12"/>
      <c r="R17" s="12"/>
      <c r="S17" s="12"/>
      <c r="T17" s="12"/>
      <c r="U17" s="12"/>
      <c r="V17" s="12"/>
      <c r="W17" s="12"/>
      <c r="X17" s="12"/>
      <c r="Y17" s="12"/>
      <c r="Z17" s="12"/>
    </row>
    <row r="18" spans="2:26" s="1" customFormat="1" ht="25.5" customHeight="1" x14ac:dyDescent="0.25">
      <c r="B18" s="33" t="s">
        <v>70</v>
      </c>
      <c r="C18" s="34"/>
      <c r="D18" s="34"/>
      <c r="E18" s="34"/>
      <c r="F18" s="34"/>
      <c r="G18" s="34"/>
      <c r="H18" s="35">
        <f>SUM(C18:G18)</f>
        <v>0</v>
      </c>
      <c r="I18" s="12"/>
      <c r="J18" s="12"/>
      <c r="K18" s="12"/>
      <c r="L18" s="12"/>
      <c r="M18" s="12"/>
      <c r="N18" s="12"/>
      <c r="O18" s="12"/>
      <c r="P18" s="12"/>
      <c r="Q18" s="12"/>
      <c r="R18" s="12"/>
      <c r="S18" s="12"/>
      <c r="T18" s="12"/>
      <c r="U18" s="12"/>
      <c r="V18" s="12"/>
      <c r="W18" s="12"/>
      <c r="X18" s="12"/>
      <c r="Y18" s="12"/>
      <c r="Z18" s="12"/>
    </row>
    <row r="19" spans="2:26" s="1" customFormat="1" ht="5.25" customHeight="1" x14ac:dyDescent="0.25">
      <c r="B19" s="29"/>
      <c r="C19" s="32"/>
      <c r="D19" s="32"/>
      <c r="E19" s="32"/>
      <c r="F19" s="32"/>
      <c r="G19" s="32"/>
      <c r="H19" s="31"/>
      <c r="I19" s="12"/>
      <c r="J19" s="12"/>
      <c r="K19" s="12"/>
      <c r="L19" s="12"/>
      <c r="M19" s="12"/>
      <c r="N19" s="12"/>
      <c r="O19" s="12"/>
      <c r="P19" s="12"/>
      <c r="Q19" s="12"/>
      <c r="R19" s="12"/>
      <c r="S19" s="12"/>
      <c r="T19" s="12"/>
      <c r="U19" s="12"/>
      <c r="V19" s="12"/>
      <c r="W19" s="12"/>
      <c r="X19" s="12"/>
      <c r="Y19" s="12"/>
      <c r="Z19" s="12"/>
    </row>
    <row r="20" spans="2:26" s="1" customFormat="1" ht="22.5" customHeight="1" x14ac:dyDescent="0.25">
      <c r="B20" s="29" t="s">
        <v>71</v>
      </c>
      <c r="C20" s="30" t="e">
        <f>#N/A</f>
        <v>#N/A</v>
      </c>
      <c r="D20" s="30" t="e">
        <f>#N/A</f>
        <v>#N/A</v>
      </c>
      <c r="E20" s="30" t="e">
        <f>#N/A</f>
        <v>#N/A</v>
      </c>
      <c r="F20" s="30" t="e">
        <f>#N/A</f>
        <v>#N/A</v>
      </c>
      <c r="G20" s="30" t="e">
        <f>#N/A</f>
        <v>#N/A</v>
      </c>
      <c r="H20" s="30" t="e">
        <f>#N/A</f>
        <v>#N/A</v>
      </c>
      <c r="I20" s="12"/>
      <c r="J20" s="12"/>
      <c r="K20" s="12"/>
      <c r="L20" s="12"/>
      <c r="M20" s="12"/>
      <c r="N20" s="12"/>
      <c r="O20" s="12"/>
      <c r="P20" s="12"/>
      <c r="Q20" s="12"/>
      <c r="R20" s="12"/>
      <c r="S20" s="12"/>
      <c r="T20" s="12"/>
      <c r="U20" s="12"/>
      <c r="V20" s="12"/>
      <c r="W20" s="12"/>
      <c r="X20" s="12"/>
      <c r="Y20" s="12"/>
      <c r="Z20" s="12"/>
    </row>
    <row r="21" spans="2:26" s="1" customFormat="1" ht="24.75" customHeight="1" x14ac:dyDescent="0.25">
      <c r="B21" s="2"/>
      <c r="C21" s="2"/>
      <c r="D21" s="12"/>
      <c r="E21" s="12"/>
      <c r="F21" s="12"/>
      <c r="G21" s="12"/>
      <c r="H21" s="12"/>
      <c r="I21" s="12"/>
      <c r="J21" s="12"/>
      <c r="K21" s="12"/>
      <c r="L21" s="12"/>
      <c r="M21" s="12"/>
      <c r="N21" s="12"/>
      <c r="O21" s="12"/>
      <c r="P21" s="12"/>
      <c r="Q21" s="12"/>
      <c r="R21" s="12"/>
      <c r="S21" s="12"/>
      <c r="T21" s="12"/>
      <c r="U21" s="12"/>
      <c r="V21" s="12"/>
      <c r="W21" s="12"/>
      <c r="X21" s="12"/>
      <c r="Y21" s="12"/>
      <c r="Z21" s="12"/>
    </row>
    <row r="22" spans="2:26" s="1" customFormat="1" ht="20.25" customHeight="1" x14ac:dyDescent="0.3">
      <c r="B22" s="2"/>
      <c r="C22" s="2"/>
      <c r="D22" s="2"/>
      <c r="E22" s="2"/>
      <c r="F22" s="12"/>
      <c r="G22" s="12"/>
      <c r="H22" s="12"/>
      <c r="I22" s="12"/>
      <c r="J22" s="12"/>
      <c r="K22" s="12"/>
      <c r="L22" s="12"/>
      <c r="M22" s="12"/>
      <c r="N22" s="12"/>
      <c r="O22" s="12"/>
      <c r="P22" s="12"/>
      <c r="Q22" s="12"/>
      <c r="R22" s="12"/>
      <c r="S22" s="12"/>
      <c r="T22" s="12"/>
      <c r="U22" s="12"/>
      <c r="V22" s="12"/>
      <c r="W22" s="12"/>
      <c r="X22" s="12"/>
      <c r="Y22" s="12"/>
      <c r="Z22" s="12"/>
    </row>
    <row r="23" spans="2:26" s="1" customFormat="1" ht="24" customHeight="1" x14ac:dyDescent="0.3">
      <c r="B23" s="2"/>
      <c r="C23" s="2"/>
      <c r="D23" s="12"/>
      <c r="E23" s="12"/>
      <c r="F23" s="12"/>
      <c r="G23" s="12"/>
      <c r="H23" s="12"/>
      <c r="I23" s="12"/>
      <c r="J23" s="12"/>
      <c r="K23" s="12"/>
      <c r="L23" s="12"/>
      <c r="M23" s="12"/>
      <c r="N23" s="12"/>
      <c r="O23" s="12"/>
      <c r="P23" s="12"/>
      <c r="Q23" s="12"/>
      <c r="R23" s="12"/>
      <c r="S23" s="12"/>
      <c r="T23" s="12"/>
      <c r="U23" s="12"/>
      <c r="V23" s="12"/>
      <c r="W23" s="12"/>
      <c r="X23" s="12"/>
      <c r="Y23" s="12"/>
      <c r="Z23" s="12"/>
    </row>
    <row r="24" spans="2:26" s="1" customFormat="1" ht="30" customHeight="1" x14ac:dyDescent="0.3">
      <c r="B24" s="2"/>
      <c r="C24" s="2"/>
      <c r="D24" s="12"/>
      <c r="E24" s="12"/>
      <c r="F24" s="12"/>
      <c r="G24" s="12"/>
      <c r="H24" s="12"/>
      <c r="I24" s="12"/>
      <c r="J24" s="12"/>
      <c r="K24" s="12"/>
      <c r="L24" s="12"/>
      <c r="M24" s="12"/>
      <c r="N24" s="12"/>
      <c r="O24" s="12"/>
      <c r="P24" s="12"/>
      <c r="Q24" s="12"/>
      <c r="R24" s="12"/>
      <c r="S24" s="12"/>
      <c r="T24" s="12"/>
      <c r="U24" s="12"/>
      <c r="V24" s="12"/>
      <c r="W24" s="12"/>
      <c r="X24" s="12"/>
      <c r="Y24" s="12"/>
      <c r="Z24" s="12"/>
    </row>
    <row r="25" spans="2:26" s="1" customFormat="1" ht="25.5" customHeight="1" x14ac:dyDescent="0.3">
      <c r="B25" s="2"/>
      <c r="C25" s="2"/>
      <c r="D25" s="12"/>
      <c r="E25" s="12"/>
      <c r="F25" s="12"/>
      <c r="G25" s="12"/>
      <c r="H25" s="12"/>
      <c r="I25" s="12"/>
      <c r="J25" s="12"/>
      <c r="K25" s="12"/>
      <c r="L25" s="12"/>
      <c r="M25" s="12"/>
      <c r="N25" s="12"/>
      <c r="O25" s="12"/>
      <c r="P25" s="12"/>
      <c r="Q25" s="12"/>
      <c r="R25" s="12"/>
      <c r="S25" s="12"/>
      <c r="T25" s="12"/>
      <c r="U25" s="12"/>
      <c r="V25" s="12"/>
      <c r="W25" s="12"/>
      <c r="X25" s="12"/>
      <c r="Y25" s="12"/>
      <c r="Z25" s="12"/>
    </row>
    <row r="26" spans="2:26" s="1" customFormat="1" ht="22.5" customHeight="1" x14ac:dyDescent="0.3">
      <c r="B26" s="2"/>
      <c r="C26" s="2"/>
      <c r="D26" s="12"/>
      <c r="E26" s="12"/>
      <c r="F26" s="12"/>
      <c r="G26" s="12"/>
      <c r="H26" s="12"/>
      <c r="I26" s="12"/>
      <c r="J26" s="12"/>
      <c r="K26" s="12"/>
      <c r="L26" s="12"/>
      <c r="M26" s="12"/>
      <c r="N26" s="12"/>
      <c r="O26" s="12"/>
      <c r="P26" s="12"/>
      <c r="Q26" s="12"/>
      <c r="R26" s="12"/>
      <c r="S26" s="12"/>
      <c r="T26" s="12"/>
      <c r="U26" s="12"/>
      <c r="V26" s="12"/>
      <c r="W26" s="12"/>
      <c r="X26" s="12"/>
      <c r="Y26" s="12"/>
      <c r="Z26" s="12"/>
    </row>
    <row r="27" spans="2:26" s="1" customFormat="1" ht="22.5" customHeight="1" x14ac:dyDescent="0.3">
      <c r="B27" s="2"/>
      <c r="C27" s="2"/>
      <c r="D27" s="12"/>
      <c r="E27" s="12"/>
      <c r="F27" s="12"/>
      <c r="G27" s="12"/>
      <c r="H27" s="12"/>
      <c r="I27" s="12"/>
      <c r="J27" s="12"/>
      <c r="K27" s="12"/>
      <c r="L27" s="12"/>
      <c r="M27" s="12"/>
      <c r="N27" s="12"/>
      <c r="O27" s="12"/>
      <c r="P27" s="12"/>
      <c r="Q27" s="12"/>
      <c r="R27" s="12"/>
      <c r="S27" s="12"/>
      <c r="T27" s="12"/>
      <c r="U27" s="12"/>
      <c r="V27" s="12"/>
      <c r="W27" s="12"/>
      <c r="X27" s="12"/>
      <c r="Y27" s="12"/>
      <c r="Z27" s="12"/>
    </row>
    <row r="28" spans="2:26" s="1" customFormat="1" ht="22.5" customHeight="1" x14ac:dyDescent="0.3">
      <c r="B28" s="2"/>
      <c r="C28" s="2"/>
      <c r="D28" s="12"/>
      <c r="E28" s="12"/>
      <c r="F28" s="12"/>
      <c r="G28" s="12"/>
      <c r="H28" s="12"/>
      <c r="I28" s="12"/>
      <c r="J28" s="12"/>
      <c r="K28" s="12"/>
      <c r="L28" s="12"/>
      <c r="M28" s="12"/>
      <c r="N28" s="12"/>
      <c r="O28" s="12"/>
      <c r="P28" s="12"/>
      <c r="Q28" s="12"/>
      <c r="R28" s="12"/>
      <c r="S28" s="12"/>
      <c r="T28" s="12"/>
      <c r="U28" s="12"/>
      <c r="V28" s="12"/>
      <c r="W28" s="12"/>
      <c r="X28" s="12"/>
      <c r="Y28" s="12"/>
      <c r="Z28" s="12"/>
    </row>
    <row r="29" spans="2:26" s="1" customFormat="1" ht="20.25" customHeight="1" x14ac:dyDescent="0.3">
      <c r="B29" s="2"/>
      <c r="C29" s="2"/>
      <c r="D29" s="2"/>
      <c r="E29" s="2"/>
      <c r="F29" s="12"/>
      <c r="G29" s="12"/>
      <c r="H29" s="12"/>
      <c r="I29" s="12"/>
      <c r="J29" s="12"/>
      <c r="K29" s="12"/>
      <c r="L29" s="12"/>
      <c r="M29" s="12"/>
      <c r="N29" s="12"/>
      <c r="O29" s="12"/>
      <c r="P29" s="12"/>
      <c r="Q29" s="12"/>
      <c r="R29" s="12"/>
      <c r="S29" s="12"/>
      <c r="T29" s="12"/>
      <c r="U29" s="12"/>
      <c r="V29" s="12"/>
      <c r="W29" s="12"/>
      <c r="X29" s="12"/>
      <c r="Y29" s="12"/>
      <c r="Z29" s="12"/>
    </row>
    <row r="30" spans="2:26" s="1" customFormat="1" ht="23.25" customHeight="1" x14ac:dyDescent="0.3">
      <c r="B30" s="2"/>
      <c r="C30" s="2"/>
      <c r="D30" s="2"/>
      <c r="E30" s="2"/>
      <c r="F30" s="12"/>
      <c r="G30" s="12"/>
      <c r="H30" s="12"/>
      <c r="I30" s="12"/>
      <c r="J30" s="12"/>
      <c r="K30" s="12"/>
      <c r="L30" s="12"/>
      <c r="M30" s="12"/>
      <c r="N30" s="12"/>
      <c r="O30" s="12"/>
      <c r="P30" s="12"/>
      <c r="Q30" s="12"/>
      <c r="R30" s="12"/>
      <c r="S30" s="12"/>
      <c r="T30" s="12"/>
      <c r="U30" s="12"/>
      <c r="V30" s="12"/>
      <c r="W30" s="12"/>
      <c r="X30" s="12"/>
      <c r="Y30" s="12"/>
      <c r="Z30" s="12"/>
    </row>
    <row r="31" spans="2:26" s="1" customFormat="1" ht="20.25" customHeight="1" x14ac:dyDescent="0.3">
      <c r="B31" s="2"/>
      <c r="C31" s="2"/>
      <c r="D31" s="2"/>
      <c r="E31" s="2"/>
      <c r="F31" s="12"/>
      <c r="G31" s="12"/>
      <c r="H31" s="12"/>
      <c r="I31" s="12"/>
      <c r="J31" s="12"/>
      <c r="K31" s="12"/>
      <c r="L31" s="12"/>
      <c r="M31" s="12"/>
      <c r="N31" s="12"/>
      <c r="O31" s="12"/>
      <c r="P31" s="12"/>
      <c r="Q31" s="12"/>
      <c r="R31" s="12"/>
      <c r="S31" s="12"/>
      <c r="T31" s="12"/>
      <c r="U31" s="12"/>
      <c r="V31" s="12"/>
      <c r="W31" s="12"/>
      <c r="X31" s="12"/>
      <c r="Y31" s="12"/>
      <c r="Z31" s="12"/>
    </row>
    <row r="32" spans="2:26" s="1" customFormat="1" ht="23.25" customHeight="1" x14ac:dyDescent="0.3">
      <c r="B32" s="2"/>
      <c r="C32" s="2"/>
      <c r="D32" s="2"/>
      <c r="E32" s="2"/>
      <c r="F32" s="12"/>
      <c r="G32" s="12"/>
      <c r="H32" s="12"/>
      <c r="I32" s="12"/>
      <c r="J32" s="12"/>
      <c r="K32" s="12"/>
      <c r="L32" s="12"/>
      <c r="M32" s="12"/>
      <c r="N32" s="12"/>
      <c r="O32" s="12"/>
      <c r="P32" s="12"/>
      <c r="Q32" s="12"/>
      <c r="R32" s="12"/>
      <c r="S32" s="12"/>
      <c r="T32" s="12"/>
      <c r="U32" s="12"/>
      <c r="V32" s="12"/>
      <c r="W32" s="12"/>
      <c r="X32" s="12"/>
      <c r="Y32" s="12"/>
      <c r="Z32" s="12"/>
    </row>
    <row r="33" spans="2:33" ht="20.25" customHeight="1" x14ac:dyDescent="0.3">
      <c r="B33" s="2"/>
      <c r="C33" s="2"/>
      <c r="D33" s="2"/>
      <c r="E33" s="2"/>
      <c r="F33" s="12"/>
      <c r="G33" s="12"/>
      <c r="H33" s="12"/>
      <c r="I33" s="12"/>
      <c r="J33" s="12"/>
      <c r="K33" s="12"/>
      <c r="L33" s="12"/>
      <c r="AA33" s="17"/>
      <c r="AB33" s="17"/>
      <c r="AC33" s="17"/>
      <c r="AD33" s="17"/>
      <c r="AE33" s="17"/>
      <c r="AF33" s="17"/>
      <c r="AG33" s="17"/>
    </row>
    <row r="34" spans="2:33" s="2" customFormat="1" ht="21" customHeight="1" x14ac:dyDescent="0.25"/>
    <row r="35" spans="2:33" s="2" customFormat="1" ht="18" customHeight="1" x14ac:dyDescent="0.25"/>
    <row r="36" spans="2:33" s="2" customFormat="1" ht="26.25" customHeight="1" x14ac:dyDescent="0.25"/>
    <row r="37" spans="2:33" s="2" customFormat="1" ht="26.25" customHeight="1" x14ac:dyDescent="0.25"/>
    <row r="38" spans="2:33" s="2" customFormat="1" ht="27" customHeight="1" x14ac:dyDescent="0.25"/>
    <row r="39" spans="2:33" s="2" customFormat="1" ht="48.75" customHeight="1" x14ac:dyDescent="0.25"/>
    <row r="40" spans="2:33" s="2" customFormat="1" ht="37.5" customHeight="1" x14ac:dyDescent="0.25"/>
    <row r="41" spans="2:33" s="1" customFormat="1" ht="21.75" customHeight="1" x14ac:dyDescent="0.3">
      <c r="B41" s="2"/>
      <c r="C41" s="2"/>
      <c r="D41" s="12"/>
      <c r="E41" s="12"/>
      <c r="F41" s="12"/>
      <c r="G41" s="12"/>
      <c r="H41" s="12"/>
      <c r="I41" s="12"/>
      <c r="J41" s="12"/>
      <c r="K41" s="12"/>
      <c r="L41" s="12"/>
      <c r="M41" s="12"/>
      <c r="N41" s="12"/>
      <c r="O41" s="12"/>
      <c r="P41" s="12"/>
      <c r="Q41" s="12"/>
      <c r="R41" s="12"/>
      <c r="S41" s="12"/>
      <c r="T41" s="12"/>
      <c r="U41" s="12"/>
      <c r="V41" s="12"/>
      <c r="W41" s="12"/>
      <c r="X41" s="12"/>
      <c r="Y41" s="12"/>
      <c r="Z41" s="12"/>
    </row>
    <row r="42" spans="2:33" s="4" customFormat="1" ht="20.25" customHeight="1" x14ac:dyDescent="0.25"/>
    <row r="43" spans="2:33" s="12" customFormat="1" ht="20.25" customHeight="1" x14ac:dyDescent="0.3">
      <c r="B43" s="2"/>
      <c r="C43" s="2"/>
      <c r="D43" s="2"/>
      <c r="E43" s="2"/>
      <c r="AA43" s="17"/>
      <c r="AB43" s="17"/>
      <c r="AC43" s="17"/>
      <c r="AD43" s="17"/>
      <c r="AE43" s="17"/>
      <c r="AF43" s="17"/>
      <c r="AG43" s="17"/>
    </row>
    <row r="44" spans="2:33" s="12" customFormat="1" ht="20.25" customHeight="1" x14ac:dyDescent="0.3">
      <c r="B44" s="2"/>
      <c r="C44" s="2"/>
      <c r="D44" s="2"/>
      <c r="E44" s="2"/>
      <c r="AA44" s="17"/>
      <c r="AB44" s="17"/>
      <c r="AC44" s="17"/>
      <c r="AD44" s="17"/>
      <c r="AE44" s="17"/>
      <c r="AF44" s="17"/>
      <c r="AG44" s="17"/>
    </row>
    <row r="45" spans="2:33" s="12" customFormat="1" ht="20.25" customHeight="1" x14ac:dyDescent="0.3">
      <c r="B45" s="2"/>
      <c r="C45" s="2"/>
      <c r="D45" s="2"/>
      <c r="E45" s="2"/>
      <c r="AA45" s="17"/>
      <c r="AB45" s="17"/>
      <c r="AC45" s="17"/>
      <c r="AD45" s="17"/>
      <c r="AE45" s="17"/>
      <c r="AF45" s="17"/>
      <c r="AG45" s="17"/>
    </row>
    <row r="46" spans="2:33" s="12" customFormat="1" ht="20.25" customHeight="1" x14ac:dyDescent="0.3">
      <c r="B46" s="2"/>
      <c r="C46" s="2"/>
      <c r="D46" s="2"/>
      <c r="E46" s="2"/>
      <c r="AA46" s="17"/>
      <c r="AB46" s="17"/>
      <c r="AC46" s="17"/>
      <c r="AD46" s="17"/>
      <c r="AE46" s="17"/>
      <c r="AF46" s="17"/>
      <c r="AG46" s="17"/>
    </row>
    <row r="47" spans="2:33" s="12" customFormat="1" ht="20.25" customHeight="1" x14ac:dyDescent="0.25">
      <c r="B47" s="2"/>
      <c r="C47" s="2"/>
      <c r="D47" s="2"/>
      <c r="E47" s="2"/>
    </row>
    <row r="48" spans="2:33" s="12" customFormat="1" ht="20.25" customHeight="1" x14ac:dyDescent="0.25">
      <c r="B48" s="2"/>
      <c r="C48" s="2"/>
      <c r="D48" s="2"/>
      <c r="E48" s="2"/>
      <c r="F48" s="2"/>
      <c r="G48" s="2"/>
      <c r="H48" s="2"/>
      <c r="I48" s="2"/>
      <c r="J48" s="2"/>
      <c r="K48" s="2"/>
      <c r="L48" s="2"/>
    </row>
    <row r="49" spans="2:12" s="12" customFormat="1" ht="20.25" customHeight="1" x14ac:dyDescent="0.25">
      <c r="B49" s="2"/>
      <c r="C49" s="2"/>
      <c r="D49" s="2"/>
      <c r="E49" s="2"/>
      <c r="F49" s="2"/>
      <c r="G49" s="2"/>
      <c r="H49" s="2"/>
      <c r="I49" s="2"/>
      <c r="J49" s="2"/>
      <c r="K49" s="2"/>
      <c r="L49" s="2"/>
    </row>
    <row r="50" spans="2:12" s="12" customFormat="1" ht="20.25" customHeight="1" x14ac:dyDescent="0.25">
      <c r="B50" s="2"/>
      <c r="C50" s="2"/>
      <c r="D50" s="2"/>
      <c r="E50" s="2"/>
      <c r="F50" s="2"/>
      <c r="G50" s="2"/>
      <c r="H50" s="2"/>
      <c r="I50" s="2"/>
      <c r="J50" s="2"/>
      <c r="K50" s="2"/>
      <c r="L50" s="2"/>
    </row>
    <row r="51" spans="2:12" s="12" customFormat="1" ht="20.25" customHeight="1" x14ac:dyDescent="0.25">
      <c r="B51" s="2"/>
      <c r="C51" s="2"/>
      <c r="D51" s="2"/>
      <c r="E51" s="2"/>
      <c r="F51" s="2"/>
      <c r="G51" s="2"/>
      <c r="H51" s="2"/>
      <c r="I51" s="2"/>
      <c r="J51" s="2"/>
      <c r="K51" s="2"/>
      <c r="L51" s="2"/>
    </row>
    <row r="52" spans="2:12" s="12" customFormat="1" ht="20.25" customHeight="1" x14ac:dyDescent="0.25">
      <c r="B52" s="2"/>
      <c r="C52" s="2"/>
      <c r="D52" s="2"/>
      <c r="E52" s="2"/>
      <c r="F52" s="2"/>
      <c r="G52" s="2"/>
      <c r="H52" s="2"/>
      <c r="I52" s="2"/>
      <c r="J52" s="2"/>
      <c r="K52" s="2"/>
      <c r="L52" s="2"/>
    </row>
    <row r="53" spans="2:12" s="12" customFormat="1" ht="20.25" customHeight="1" x14ac:dyDescent="0.25">
      <c r="B53" s="2"/>
      <c r="C53" s="2"/>
      <c r="D53" s="2"/>
      <c r="E53" s="2"/>
      <c r="F53" s="2"/>
      <c r="G53" s="2"/>
      <c r="H53" s="2"/>
      <c r="I53" s="2"/>
      <c r="J53" s="2"/>
      <c r="K53" s="2"/>
      <c r="L53" s="2"/>
    </row>
    <row r="54" spans="2:12" s="12" customFormat="1" ht="20.25" customHeight="1" x14ac:dyDescent="0.25">
      <c r="B54" s="2"/>
      <c r="C54" s="2"/>
      <c r="D54" s="2"/>
      <c r="E54" s="2"/>
      <c r="F54" s="2"/>
      <c r="G54" s="2"/>
      <c r="H54" s="2"/>
      <c r="I54" s="2"/>
      <c r="J54" s="2"/>
      <c r="K54" s="2"/>
      <c r="L54" s="2"/>
    </row>
    <row r="55" spans="2:12" s="12" customFormat="1" ht="20.25" customHeight="1" x14ac:dyDescent="0.25">
      <c r="B55" s="2"/>
      <c r="C55" s="2"/>
      <c r="D55" s="2"/>
      <c r="E55" s="2"/>
      <c r="F55" s="2"/>
      <c r="G55" s="2"/>
      <c r="H55" s="2"/>
      <c r="I55" s="2"/>
      <c r="J55" s="2"/>
      <c r="K55" s="2"/>
      <c r="L55" s="2"/>
    </row>
    <row r="56" spans="2:12" s="12" customFormat="1" ht="20.25" customHeight="1" x14ac:dyDescent="0.25">
      <c r="G56" s="2"/>
      <c r="H56" s="2"/>
      <c r="I56" s="2"/>
      <c r="J56" s="2"/>
      <c r="K56" s="2"/>
      <c r="L56" s="2"/>
    </row>
    <row r="57" spans="2:12" s="12" customFormat="1" ht="20.25" customHeight="1" x14ac:dyDescent="0.25">
      <c r="G57" s="2"/>
      <c r="H57" s="2"/>
      <c r="I57" s="2"/>
      <c r="J57" s="2"/>
      <c r="K57" s="2"/>
      <c r="L57" s="2"/>
    </row>
    <row r="58" spans="2:12" s="12" customFormat="1" ht="20.25" customHeight="1" x14ac:dyDescent="0.25">
      <c r="G58" s="2"/>
      <c r="H58" s="2"/>
      <c r="I58" s="2"/>
      <c r="J58" s="2"/>
      <c r="K58" s="2"/>
      <c r="L58" s="2"/>
    </row>
    <row r="59" spans="2:12" s="12" customFormat="1" ht="20.25" customHeight="1" x14ac:dyDescent="0.25">
      <c r="G59" s="2"/>
      <c r="H59" s="2"/>
      <c r="I59" s="2"/>
      <c r="J59" s="2"/>
      <c r="K59" s="2"/>
      <c r="L59" s="2"/>
    </row>
    <row r="60" spans="2:12" s="12" customFormat="1" ht="20.25" customHeight="1" x14ac:dyDescent="0.25">
      <c r="G60" s="2"/>
      <c r="H60" s="2"/>
      <c r="I60" s="2"/>
      <c r="J60" s="2"/>
      <c r="K60" s="2"/>
      <c r="L60" s="2"/>
    </row>
    <row r="61" spans="2:12" s="12" customFormat="1" ht="20.25" customHeight="1" x14ac:dyDescent="0.25">
      <c r="G61" s="2"/>
      <c r="H61" s="2"/>
      <c r="I61" s="2"/>
      <c r="J61" s="2"/>
      <c r="K61" s="2"/>
      <c r="L61" s="2"/>
    </row>
    <row r="62" spans="2:12" s="12" customFormat="1" ht="20.25" customHeight="1" x14ac:dyDescent="0.25">
      <c r="G62" s="2"/>
      <c r="H62" s="2"/>
      <c r="I62" s="2"/>
      <c r="J62" s="2"/>
      <c r="K62" s="2"/>
      <c r="L62" s="2"/>
    </row>
    <row r="63" spans="2:12" s="12" customFormat="1" ht="20.25" customHeight="1" x14ac:dyDescent="0.25">
      <c r="G63" s="2"/>
      <c r="H63" s="2"/>
      <c r="I63" s="2"/>
      <c r="J63" s="2"/>
      <c r="K63" s="2"/>
      <c r="L63" s="2"/>
    </row>
    <row r="64" spans="2:12" s="12" customFormat="1" ht="20.25" customHeight="1" x14ac:dyDescent="0.25">
      <c r="G64" s="2"/>
      <c r="H64" s="2"/>
      <c r="I64" s="2"/>
      <c r="J64" s="2"/>
      <c r="K64" s="2"/>
      <c r="L64" s="2"/>
    </row>
    <row r="65" spans="7:12" s="12" customFormat="1" ht="20.25" customHeight="1" x14ac:dyDescent="0.25">
      <c r="G65" s="2"/>
      <c r="H65" s="2"/>
      <c r="I65" s="2"/>
      <c r="J65" s="2"/>
      <c r="K65" s="2"/>
      <c r="L65" s="2"/>
    </row>
    <row r="66" spans="7:12" s="12" customFormat="1" ht="20.25" customHeight="1" x14ac:dyDescent="0.25">
      <c r="G66" s="2"/>
      <c r="H66" s="2"/>
      <c r="I66" s="2"/>
      <c r="J66" s="2"/>
      <c r="K66" s="2"/>
      <c r="L66" s="2"/>
    </row>
    <row r="67" spans="7:12" s="12" customFormat="1" ht="20.25" customHeight="1" x14ac:dyDescent="0.25">
      <c r="G67" s="2"/>
      <c r="H67" s="2"/>
      <c r="I67" s="2"/>
      <c r="J67" s="2"/>
      <c r="K67" s="2"/>
      <c r="L67" s="2"/>
    </row>
    <row r="68" spans="7:12" s="12" customFormat="1" ht="20.25" customHeight="1" x14ac:dyDescent="0.25">
      <c r="G68" s="2"/>
      <c r="H68" s="2"/>
      <c r="I68" s="2"/>
      <c r="J68" s="2"/>
      <c r="K68" s="2"/>
      <c r="L68" s="2"/>
    </row>
    <row r="69" spans="7:12" s="12" customFormat="1" ht="20.25" customHeight="1" x14ac:dyDescent="0.25">
      <c r="G69" s="2"/>
      <c r="H69" s="2"/>
      <c r="I69" s="2"/>
      <c r="J69" s="2"/>
      <c r="K69" s="2"/>
      <c r="L69" s="2"/>
    </row>
    <row r="70" spans="7:12" s="12" customFormat="1" ht="20.25" customHeight="1" x14ac:dyDescent="0.25">
      <c r="G70" s="2"/>
      <c r="H70" s="2"/>
      <c r="I70" s="2"/>
      <c r="J70" s="2"/>
      <c r="K70" s="2"/>
      <c r="L70" s="2"/>
    </row>
    <row r="71" spans="7:12" s="12" customFormat="1" ht="20.25" customHeight="1" x14ac:dyDescent="0.25">
      <c r="G71" s="2"/>
      <c r="H71" s="2"/>
      <c r="I71" s="2"/>
      <c r="J71" s="2"/>
      <c r="K71" s="2"/>
      <c r="L71" s="2"/>
    </row>
    <row r="72" spans="7:12" s="12" customFormat="1" ht="20.25" customHeight="1" x14ac:dyDescent="0.25">
      <c r="G72" s="2"/>
      <c r="H72" s="2"/>
      <c r="I72" s="2"/>
      <c r="J72" s="2"/>
      <c r="K72" s="2"/>
      <c r="L72" s="2"/>
    </row>
    <row r="73" spans="7:12" s="12" customFormat="1" ht="20.25" customHeight="1" x14ac:dyDescent="0.25">
      <c r="G73" s="2"/>
      <c r="H73" s="2"/>
      <c r="I73" s="2"/>
      <c r="J73" s="2"/>
      <c r="K73" s="2"/>
      <c r="L73" s="2"/>
    </row>
    <row r="74" spans="7:12" s="12" customFormat="1" ht="20.25" customHeight="1" x14ac:dyDescent="0.25">
      <c r="G74" s="2"/>
      <c r="H74" s="2"/>
      <c r="I74" s="2"/>
      <c r="J74" s="2"/>
      <c r="K74" s="2"/>
      <c r="L74" s="2"/>
    </row>
    <row r="75" spans="7:12" s="12" customFormat="1" ht="20.25" customHeight="1" x14ac:dyDescent="0.25">
      <c r="G75" s="2"/>
      <c r="H75" s="2"/>
      <c r="I75" s="2"/>
      <c r="J75" s="2"/>
      <c r="K75" s="2"/>
      <c r="L75" s="2"/>
    </row>
    <row r="76" spans="7:12" s="12" customFormat="1" ht="20.25" customHeight="1" x14ac:dyDescent="0.25">
      <c r="G76" s="2"/>
      <c r="H76" s="2"/>
      <c r="I76" s="2"/>
      <c r="J76" s="2"/>
      <c r="K76" s="2"/>
      <c r="L76" s="2"/>
    </row>
    <row r="77" spans="7:12" s="12" customFormat="1" ht="20.25" customHeight="1" x14ac:dyDescent="0.25">
      <c r="G77" s="2"/>
      <c r="H77" s="2"/>
      <c r="I77" s="2"/>
      <c r="J77" s="2"/>
      <c r="K77" s="2"/>
      <c r="L77" s="2"/>
    </row>
    <row r="78" spans="7:12" s="12" customFormat="1" ht="20.25" customHeight="1" x14ac:dyDescent="0.25">
      <c r="G78" s="2"/>
      <c r="H78" s="2"/>
      <c r="I78" s="2"/>
      <c r="J78" s="2"/>
      <c r="K78" s="2"/>
      <c r="L78" s="2"/>
    </row>
    <row r="79" spans="7:12" s="12" customFormat="1" ht="20.25" customHeight="1" x14ac:dyDescent="0.25">
      <c r="G79" s="2"/>
      <c r="H79" s="2"/>
      <c r="I79" s="2"/>
      <c r="J79" s="2"/>
      <c r="K79" s="2"/>
      <c r="L79" s="2"/>
    </row>
    <row r="80" spans="7:12" s="12" customFormat="1" ht="20.25" customHeight="1" x14ac:dyDescent="0.25">
      <c r="G80" s="2"/>
      <c r="H80" s="2"/>
      <c r="I80" s="2"/>
      <c r="J80" s="2"/>
      <c r="K80" s="2"/>
      <c r="L80" s="2"/>
    </row>
    <row r="81" spans="7:12" s="12" customFormat="1" ht="20.25" customHeight="1" x14ac:dyDescent="0.25">
      <c r="G81" s="2"/>
      <c r="H81" s="2"/>
      <c r="I81" s="2"/>
      <c r="J81" s="2"/>
      <c r="K81" s="2"/>
      <c r="L81" s="2"/>
    </row>
    <row r="82" spans="7:12" s="12" customFormat="1" ht="20.25" customHeight="1" x14ac:dyDescent="0.25">
      <c r="G82" s="2"/>
      <c r="H82" s="2"/>
      <c r="I82" s="2"/>
      <c r="J82" s="2"/>
      <c r="K82" s="2"/>
      <c r="L82" s="2"/>
    </row>
    <row r="83" spans="7:12" s="12" customFormat="1" ht="20.25" customHeight="1" x14ac:dyDescent="0.25">
      <c r="G83" s="2"/>
      <c r="H83" s="2"/>
      <c r="I83" s="2"/>
      <c r="J83" s="2"/>
      <c r="K83" s="2"/>
      <c r="L83" s="2"/>
    </row>
    <row r="84" spans="7:12" s="12" customFormat="1" ht="20.25" customHeight="1" x14ac:dyDescent="0.25">
      <c r="G84" s="2"/>
      <c r="H84" s="2"/>
      <c r="I84" s="2"/>
      <c r="J84" s="2"/>
      <c r="K84" s="2"/>
      <c r="L84" s="2"/>
    </row>
    <row r="85" spans="7:12" s="12" customFormat="1" ht="20.25" customHeight="1" x14ac:dyDescent="0.25">
      <c r="G85" s="2"/>
      <c r="H85" s="2"/>
      <c r="I85" s="2"/>
      <c r="J85" s="2"/>
      <c r="K85" s="2"/>
      <c r="L85" s="2"/>
    </row>
    <row r="86" spans="7:12" s="12" customFormat="1" ht="20.25" customHeight="1" x14ac:dyDescent="0.25">
      <c r="G86" s="2"/>
      <c r="H86" s="2"/>
      <c r="I86" s="2"/>
      <c r="J86" s="2"/>
      <c r="K86" s="2"/>
      <c r="L86" s="2"/>
    </row>
    <row r="87" spans="7:12" s="12" customFormat="1" ht="20.25" customHeight="1" x14ac:dyDescent="0.25">
      <c r="G87" s="2"/>
      <c r="H87" s="2"/>
      <c r="I87" s="2"/>
      <c r="J87" s="2"/>
      <c r="K87" s="2"/>
      <c r="L87" s="2"/>
    </row>
    <row r="88" spans="7:12" s="12" customFormat="1" ht="20.25" customHeight="1" x14ac:dyDescent="0.25">
      <c r="G88" s="2"/>
      <c r="H88" s="2"/>
      <c r="I88" s="2"/>
      <c r="J88" s="2"/>
      <c r="K88" s="2"/>
      <c r="L88" s="2"/>
    </row>
    <row r="89" spans="7:12" s="12" customFormat="1" ht="20.25" customHeight="1" x14ac:dyDescent="0.25">
      <c r="G89" s="2"/>
      <c r="H89" s="2"/>
      <c r="I89" s="2"/>
      <c r="J89" s="2"/>
      <c r="K89" s="2"/>
      <c r="L89" s="2"/>
    </row>
    <row r="90" spans="7:12" s="12" customFormat="1" ht="20.25" customHeight="1" x14ac:dyDescent="0.25">
      <c r="G90" s="2"/>
      <c r="H90" s="2"/>
      <c r="I90" s="2"/>
      <c r="J90" s="2"/>
      <c r="K90" s="2"/>
      <c r="L90" s="2"/>
    </row>
    <row r="91" spans="7:12" s="12" customFormat="1" ht="20.25" customHeight="1" x14ac:dyDescent="0.25">
      <c r="G91" s="2"/>
      <c r="H91" s="2"/>
      <c r="I91" s="2"/>
      <c r="J91" s="2"/>
      <c r="K91" s="2"/>
      <c r="L91" s="2"/>
    </row>
    <row r="92" spans="7:12" s="12" customFormat="1" ht="20.25" customHeight="1" x14ac:dyDescent="0.25">
      <c r="G92" s="2"/>
      <c r="H92" s="2"/>
      <c r="I92" s="2"/>
      <c r="J92" s="2"/>
      <c r="K92" s="2"/>
      <c r="L92" s="2"/>
    </row>
    <row r="93" spans="7:12" s="12" customFormat="1" ht="20.25" customHeight="1" x14ac:dyDescent="0.25">
      <c r="G93" s="2"/>
      <c r="H93" s="2"/>
      <c r="I93" s="2"/>
      <c r="J93" s="2"/>
      <c r="K93" s="2"/>
      <c r="L93" s="2"/>
    </row>
    <row r="94" spans="7:12" s="12" customFormat="1" ht="20.25" customHeight="1" x14ac:dyDescent="0.25">
      <c r="G94" s="2"/>
      <c r="H94" s="2"/>
      <c r="I94" s="2"/>
      <c r="J94" s="2"/>
      <c r="K94" s="2"/>
      <c r="L94" s="2"/>
    </row>
    <row r="95" spans="7:12" s="12" customFormat="1" ht="20.25" customHeight="1" x14ac:dyDescent="0.25">
      <c r="G95" s="2"/>
      <c r="H95" s="2"/>
      <c r="I95" s="2"/>
      <c r="J95" s="2"/>
      <c r="K95" s="2"/>
      <c r="L95" s="2"/>
    </row>
    <row r="96" spans="7:12" s="12" customFormat="1" ht="20.25" customHeight="1" x14ac:dyDescent="0.25">
      <c r="G96" s="2"/>
      <c r="H96" s="2"/>
      <c r="I96" s="2"/>
      <c r="J96" s="2"/>
      <c r="K96" s="2"/>
      <c r="L96" s="2"/>
    </row>
    <row r="97" spans="7:12" s="12" customFormat="1" ht="20.25" customHeight="1" x14ac:dyDescent="0.25">
      <c r="G97" s="2"/>
      <c r="H97" s="2"/>
      <c r="I97" s="2"/>
      <c r="J97" s="2"/>
      <c r="K97" s="2"/>
      <c r="L97" s="2"/>
    </row>
    <row r="98" spans="7:12" s="12" customFormat="1" ht="20.25" customHeight="1" x14ac:dyDescent="0.25">
      <c r="G98" s="2"/>
      <c r="H98" s="2"/>
      <c r="I98" s="2"/>
      <c r="J98" s="2"/>
      <c r="K98" s="2"/>
      <c r="L98" s="2"/>
    </row>
    <row r="99" spans="7:12" s="12" customFormat="1" ht="20.25" customHeight="1" x14ac:dyDescent="0.25">
      <c r="G99" s="2"/>
      <c r="H99" s="2"/>
      <c r="I99" s="2"/>
      <c r="J99" s="2"/>
      <c r="K99" s="2"/>
      <c r="L99" s="2"/>
    </row>
    <row r="100" spans="7:12" s="12" customFormat="1" ht="20.25" customHeight="1" x14ac:dyDescent="0.25">
      <c r="G100" s="2"/>
      <c r="H100" s="2"/>
      <c r="I100" s="2"/>
      <c r="J100" s="2"/>
      <c r="K100" s="2"/>
      <c r="L100" s="2"/>
    </row>
    <row r="101" spans="7:12" s="12" customFormat="1" ht="20.25" customHeight="1" x14ac:dyDescent="0.25">
      <c r="G101" s="2"/>
      <c r="H101" s="2"/>
      <c r="I101" s="2"/>
      <c r="J101" s="2"/>
      <c r="K101" s="2"/>
      <c r="L101" s="2"/>
    </row>
    <row r="102" spans="7:12" s="12" customFormat="1" ht="20.25" customHeight="1" x14ac:dyDescent="0.25">
      <c r="G102" s="2"/>
      <c r="H102" s="2"/>
      <c r="I102" s="2"/>
      <c r="J102" s="2"/>
      <c r="K102" s="2"/>
      <c r="L102" s="2"/>
    </row>
  </sheetData>
  <mergeCells count="9">
    <mergeCell ref="B11:H11"/>
    <mergeCell ref="B8:D8"/>
    <mergeCell ref="E8:G8"/>
    <mergeCell ref="B1:H1"/>
    <mergeCell ref="B2:H2"/>
    <mergeCell ref="C4:D4"/>
    <mergeCell ref="G4:H4"/>
    <mergeCell ref="B7:D7"/>
    <mergeCell ref="E7:G7"/>
  </mergeCells>
  <pageMargins left="1" right="1" top="0.5" bottom="0.5" header="0.3" footer="0.3"/>
  <pageSetup scale="72" fitToHeight="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61"/>
  <sheetViews>
    <sheetView zoomScaleNormal="100" workbookViewId="0">
      <selection activeCell="C20" sqref="C20"/>
    </sheetView>
  </sheetViews>
  <sheetFormatPr defaultColWidth="9.109375" defaultRowHeight="14.4" x14ac:dyDescent="0.3"/>
  <cols>
    <col min="1" max="16384" width="9.109375" style="135"/>
  </cols>
  <sheetData>
    <row r="1" spans="1:9" ht="21" x14ac:dyDescent="0.35">
      <c r="B1" s="157" t="str">
        <f>'Risk Matrix'!D1</f>
        <v>ADOA-ASET - Arizona Strategic Enterprise Technology</v>
      </c>
      <c r="C1" s="157"/>
      <c r="D1" s="157"/>
      <c r="E1" s="157"/>
      <c r="F1" s="157"/>
      <c r="G1" s="157"/>
      <c r="H1" s="157"/>
      <c r="I1" s="157"/>
    </row>
    <row r="2" spans="1:9" ht="18.75" x14ac:dyDescent="0.3">
      <c r="A2" s="294" t="s">
        <v>147</v>
      </c>
      <c r="B2" s="294"/>
      <c r="C2" s="294"/>
      <c r="D2" s="294"/>
      <c r="E2" s="294"/>
      <c r="F2" s="294"/>
      <c r="G2" s="294"/>
      <c r="H2" s="294"/>
      <c r="I2" s="158"/>
    </row>
    <row r="3" spans="1:9" ht="7.5" customHeight="1" x14ac:dyDescent="0.3">
      <c r="A3" s="158"/>
      <c r="B3" s="158"/>
      <c r="C3" s="158"/>
      <c r="D3" s="158"/>
      <c r="E3" s="158"/>
      <c r="F3" s="158"/>
      <c r="G3" s="158"/>
      <c r="H3" s="158"/>
      <c r="I3" s="158"/>
    </row>
    <row r="4" spans="1:9" ht="29.25" customHeight="1" x14ac:dyDescent="0.25">
      <c r="B4" s="363" t="s">
        <v>148</v>
      </c>
      <c r="C4" s="363"/>
      <c r="D4" s="363"/>
      <c r="E4" s="363"/>
      <c r="F4" s="363"/>
      <c r="G4" s="363"/>
    </row>
    <row r="6" spans="1:9" ht="15" x14ac:dyDescent="0.25">
      <c r="B6" s="135" t="s">
        <v>92</v>
      </c>
    </row>
    <row r="9" spans="1:9" ht="15" x14ac:dyDescent="0.25">
      <c r="B9" s="135" t="s">
        <v>95</v>
      </c>
    </row>
    <row r="13" spans="1:9" ht="15" x14ac:dyDescent="0.25">
      <c r="B13" s="135" t="s">
        <v>99</v>
      </c>
    </row>
    <row r="20" spans="2:2" x14ac:dyDescent="0.3">
      <c r="B20" s="135" t="s">
        <v>106</v>
      </c>
    </row>
    <row r="27" spans="2:2" x14ac:dyDescent="0.3">
      <c r="B27" s="135" t="s">
        <v>113</v>
      </c>
    </row>
    <row r="32" spans="2:2" x14ac:dyDescent="0.3">
      <c r="B32" s="135" t="s">
        <v>118</v>
      </c>
    </row>
    <row r="37" spans="2:2" x14ac:dyDescent="0.3">
      <c r="B37" s="135" t="s">
        <v>123</v>
      </c>
    </row>
    <row r="53" spans="2:3" x14ac:dyDescent="0.3">
      <c r="B53" s="135" t="s">
        <v>139</v>
      </c>
    </row>
    <row r="59" spans="2:3" x14ac:dyDescent="0.3">
      <c r="B59" s="135" t="s">
        <v>145</v>
      </c>
    </row>
    <row r="61" spans="2:3" x14ac:dyDescent="0.3"/>
  </sheetData>
  <sheetProtection password="CFE3" sheet="1" objects="1" scenarios="1"/>
  <mergeCells count="2">
    <mergeCell ref="B4:G4"/>
    <mergeCell ref="A2:H2"/>
  </mergeCells>
  <pageMargins left="0.7" right="0.7" top="0.75" bottom="0.75" header="0.3" footer="0.3"/>
  <pageSetup orientation="portrait" r:id="rId1"/>
  <drawing r:id="rId2"/>
  <legacyDrawing r:id="rId3"/>
  <controls>
    <mc:AlternateContent xmlns:mc="http://schemas.openxmlformats.org/markup-compatibility/2006">
      <mc:Choice Requires="x14">
        <control shapeId="13587" r:id="rId4" name="TextBox1">
          <controlPr defaultSize="0" autoLine="0" r:id="rId5">
            <anchor moveWithCells="1">
              <from>
                <xdr:col>2</xdr:col>
                <xdr:colOff>22860</xdr:colOff>
                <xdr:row>60</xdr:row>
                <xdr:rowOff>22860</xdr:rowOff>
              </from>
              <to>
                <xdr:col>8</xdr:col>
                <xdr:colOff>152400</xdr:colOff>
                <xdr:row>63</xdr:row>
                <xdr:rowOff>30480</xdr:rowOff>
              </to>
            </anchor>
          </controlPr>
        </control>
      </mc:Choice>
      <mc:Fallback>
        <control shapeId="13587" r:id="rId4" name="TextBox1"/>
      </mc:Fallback>
    </mc:AlternateContent>
    <mc:AlternateContent xmlns:mc="http://schemas.openxmlformats.org/markup-compatibility/2006">
      <mc:Choice Requires="x14">
        <control shapeId="10242" r:id="rId6" name="Check Box 2">
          <controlPr defaultSize="0" autoFill="0" autoLine="0" autoPict="0">
            <anchor moveWithCells="1" sizeWithCells="1">
              <from>
                <xdr:col>2</xdr:col>
                <xdr:colOff>0</xdr:colOff>
                <xdr:row>5</xdr:row>
                <xdr:rowOff>182880</xdr:rowOff>
              </from>
              <to>
                <xdr:col>4</xdr:col>
                <xdr:colOff>274320</xdr:colOff>
                <xdr:row>7</xdr:row>
                <xdr:rowOff>7620</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sizeWithCells="1">
              <from>
                <xdr:col>2</xdr:col>
                <xdr:colOff>0</xdr:colOff>
                <xdr:row>6</xdr:row>
                <xdr:rowOff>175260</xdr:rowOff>
              </from>
              <to>
                <xdr:col>4</xdr:col>
                <xdr:colOff>441960</xdr:colOff>
                <xdr:row>8</xdr:row>
                <xdr:rowOff>7620</xdr:rowOff>
              </to>
            </anchor>
          </controlPr>
        </control>
      </mc:Choice>
    </mc:AlternateContent>
    <mc:AlternateContent xmlns:mc="http://schemas.openxmlformats.org/markup-compatibility/2006">
      <mc:Choice Requires="x14">
        <control shapeId="10254" r:id="rId8" name="Check Box 14">
          <controlPr defaultSize="0" autoFill="0" autoLine="0" autoPict="0">
            <anchor moveWithCells="1">
              <from>
                <xdr:col>2</xdr:col>
                <xdr:colOff>0</xdr:colOff>
                <xdr:row>58</xdr:row>
                <xdr:rowOff>182880</xdr:rowOff>
              </from>
              <to>
                <xdr:col>4</xdr:col>
                <xdr:colOff>106680</xdr:colOff>
                <xdr:row>60</xdr:row>
                <xdr:rowOff>7620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sizeWithCells="1">
              <from>
                <xdr:col>2</xdr:col>
                <xdr:colOff>0</xdr:colOff>
                <xdr:row>12</xdr:row>
                <xdr:rowOff>175260</xdr:rowOff>
              </from>
              <to>
                <xdr:col>4</xdr:col>
                <xdr:colOff>190500</xdr:colOff>
                <xdr:row>14</xdr:row>
                <xdr:rowOff>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sizeWithCells="1">
              <from>
                <xdr:col>2</xdr:col>
                <xdr:colOff>7620</xdr:colOff>
                <xdr:row>13</xdr:row>
                <xdr:rowOff>175260</xdr:rowOff>
              </from>
              <to>
                <xdr:col>4</xdr:col>
                <xdr:colOff>144780</xdr:colOff>
                <xdr:row>15</xdr:row>
                <xdr:rowOff>7620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sizeWithCells="1">
              <from>
                <xdr:col>2</xdr:col>
                <xdr:colOff>7620</xdr:colOff>
                <xdr:row>15</xdr:row>
                <xdr:rowOff>0</xdr:rowOff>
              </from>
              <to>
                <xdr:col>4</xdr:col>
                <xdr:colOff>236220</xdr:colOff>
                <xdr:row>16</xdr:row>
                <xdr:rowOff>22860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sizeWithCells="1">
              <from>
                <xdr:col>2</xdr:col>
                <xdr:colOff>22860</xdr:colOff>
                <xdr:row>15</xdr:row>
                <xdr:rowOff>175260</xdr:rowOff>
              </from>
              <to>
                <xdr:col>4</xdr:col>
                <xdr:colOff>350520</xdr:colOff>
                <xdr:row>17</xdr:row>
                <xdr:rowOff>22860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sizeWithCells="1">
              <from>
                <xdr:col>2</xdr:col>
                <xdr:colOff>7620</xdr:colOff>
                <xdr:row>16</xdr:row>
                <xdr:rowOff>182880</xdr:rowOff>
              </from>
              <to>
                <xdr:col>4</xdr:col>
                <xdr:colOff>388620</xdr:colOff>
                <xdr:row>18</xdr:row>
                <xdr:rowOff>22860</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sizeWithCells="1">
              <from>
                <xdr:col>2</xdr:col>
                <xdr:colOff>7620</xdr:colOff>
                <xdr:row>17</xdr:row>
                <xdr:rowOff>175260</xdr:rowOff>
              </from>
              <to>
                <xdr:col>3</xdr:col>
                <xdr:colOff>525780</xdr:colOff>
                <xdr:row>19</xdr:row>
                <xdr:rowOff>7620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sizeWithCells="1">
              <from>
                <xdr:col>1</xdr:col>
                <xdr:colOff>601980</xdr:colOff>
                <xdr:row>52</xdr:row>
                <xdr:rowOff>175260</xdr:rowOff>
              </from>
              <to>
                <xdr:col>4</xdr:col>
                <xdr:colOff>114300</xdr:colOff>
                <xdr:row>54</xdr:row>
                <xdr:rowOff>7620</xdr:rowOff>
              </to>
            </anchor>
          </controlPr>
        </control>
      </mc:Choice>
    </mc:AlternateContent>
    <mc:AlternateContent xmlns:mc="http://schemas.openxmlformats.org/markup-compatibility/2006">
      <mc:Choice Requires="x14">
        <control shapeId="10256" r:id="rId16" name="Check Box 16">
          <controlPr defaultSize="0" autoFill="0" autoLine="0" autoPict="0">
            <anchor moveWithCells="1" sizeWithCells="1">
              <from>
                <xdr:col>1</xdr:col>
                <xdr:colOff>601980</xdr:colOff>
                <xdr:row>53</xdr:row>
                <xdr:rowOff>182880</xdr:rowOff>
              </from>
              <to>
                <xdr:col>4</xdr:col>
                <xdr:colOff>266700</xdr:colOff>
                <xdr:row>55</xdr:row>
                <xdr:rowOff>7620</xdr:rowOff>
              </to>
            </anchor>
          </controlPr>
        </control>
      </mc:Choice>
    </mc:AlternateContent>
    <mc:AlternateContent xmlns:mc="http://schemas.openxmlformats.org/markup-compatibility/2006">
      <mc:Choice Requires="x14">
        <control shapeId="10257" r:id="rId17" name="Check Box 17">
          <controlPr defaultSize="0" autoFill="0" autoLine="0" autoPict="0">
            <anchor moveWithCells="1" sizeWithCells="1">
              <from>
                <xdr:col>1</xdr:col>
                <xdr:colOff>601980</xdr:colOff>
                <xdr:row>54</xdr:row>
                <xdr:rowOff>182880</xdr:rowOff>
              </from>
              <to>
                <xdr:col>5</xdr:col>
                <xdr:colOff>182880</xdr:colOff>
                <xdr:row>56</xdr:row>
                <xdr:rowOff>22860</xdr:rowOff>
              </to>
            </anchor>
          </controlPr>
        </control>
      </mc:Choice>
    </mc:AlternateContent>
    <mc:AlternateContent xmlns:mc="http://schemas.openxmlformats.org/markup-compatibility/2006">
      <mc:Choice Requires="x14">
        <control shapeId="10258" r:id="rId18" name="Check Box 18">
          <controlPr defaultSize="0" autoFill="0" autoLine="0" autoPict="0">
            <anchor moveWithCells="1" sizeWithCells="1">
              <from>
                <xdr:col>1</xdr:col>
                <xdr:colOff>601980</xdr:colOff>
                <xdr:row>55</xdr:row>
                <xdr:rowOff>175260</xdr:rowOff>
              </from>
              <to>
                <xdr:col>3</xdr:col>
                <xdr:colOff>556260</xdr:colOff>
                <xdr:row>57</xdr:row>
                <xdr:rowOff>0</xdr:rowOff>
              </to>
            </anchor>
          </controlPr>
        </control>
      </mc:Choice>
    </mc:AlternateContent>
    <mc:AlternateContent xmlns:mc="http://schemas.openxmlformats.org/markup-compatibility/2006">
      <mc:Choice Requires="x14">
        <control shapeId="10259" r:id="rId19" name="Check Box 19">
          <controlPr defaultSize="0" autoFill="0" autoLine="0" autoPict="0">
            <anchor moveWithCells="1" sizeWithCells="1">
              <from>
                <xdr:col>1</xdr:col>
                <xdr:colOff>601980</xdr:colOff>
                <xdr:row>56</xdr:row>
                <xdr:rowOff>182880</xdr:rowOff>
              </from>
              <to>
                <xdr:col>3</xdr:col>
                <xdr:colOff>68580</xdr:colOff>
                <xdr:row>58</xdr:row>
                <xdr:rowOff>7620</xdr:rowOff>
              </to>
            </anchor>
          </controlPr>
        </control>
      </mc:Choice>
    </mc:AlternateContent>
    <mc:AlternateContent xmlns:mc="http://schemas.openxmlformats.org/markup-compatibility/2006">
      <mc:Choice Requires="x14">
        <control shapeId="10260" r:id="rId20" name="Check Box 20">
          <controlPr defaultSize="0" autoFill="0" autoLine="0" autoPict="0">
            <anchor moveWithCells="1" sizeWithCells="1">
              <from>
                <xdr:col>2</xdr:col>
                <xdr:colOff>0</xdr:colOff>
                <xdr:row>36</xdr:row>
                <xdr:rowOff>182880</xdr:rowOff>
              </from>
              <to>
                <xdr:col>4</xdr:col>
                <xdr:colOff>350520</xdr:colOff>
                <xdr:row>38</xdr:row>
                <xdr:rowOff>7620</xdr:rowOff>
              </to>
            </anchor>
          </controlPr>
        </control>
      </mc:Choice>
    </mc:AlternateContent>
    <mc:AlternateContent xmlns:mc="http://schemas.openxmlformats.org/markup-compatibility/2006">
      <mc:Choice Requires="x14">
        <control shapeId="10261" r:id="rId21" name="Check Box 21">
          <controlPr defaultSize="0" autoFill="0" autoLine="0" autoPict="0">
            <anchor moveWithCells="1" sizeWithCells="1">
              <from>
                <xdr:col>2</xdr:col>
                <xdr:colOff>0</xdr:colOff>
                <xdr:row>37</xdr:row>
                <xdr:rowOff>182880</xdr:rowOff>
              </from>
              <to>
                <xdr:col>5</xdr:col>
                <xdr:colOff>563880</xdr:colOff>
                <xdr:row>39</xdr:row>
                <xdr:rowOff>30480</xdr:rowOff>
              </to>
            </anchor>
          </controlPr>
        </control>
      </mc:Choice>
    </mc:AlternateContent>
    <mc:AlternateContent xmlns:mc="http://schemas.openxmlformats.org/markup-compatibility/2006">
      <mc:Choice Requires="x14">
        <control shapeId="10262" r:id="rId22" name="Check Box 22">
          <controlPr defaultSize="0" autoFill="0" autoLine="0" autoPict="0">
            <anchor moveWithCells="1" sizeWithCells="1">
              <from>
                <xdr:col>2</xdr:col>
                <xdr:colOff>0</xdr:colOff>
                <xdr:row>38</xdr:row>
                <xdr:rowOff>175260</xdr:rowOff>
              </from>
              <to>
                <xdr:col>4</xdr:col>
                <xdr:colOff>541020</xdr:colOff>
                <xdr:row>40</xdr:row>
                <xdr:rowOff>0</xdr:rowOff>
              </to>
            </anchor>
          </controlPr>
        </control>
      </mc:Choice>
    </mc:AlternateContent>
    <mc:AlternateContent xmlns:mc="http://schemas.openxmlformats.org/markup-compatibility/2006">
      <mc:Choice Requires="x14">
        <control shapeId="10263" r:id="rId23" name="Check Box 23">
          <controlPr defaultSize="0" autoFill="0" autoLine="0" autoPict="0">
            <anchor moveWithCells="1" sizeWithCells="1">
              <from>
                <xdr:col>2</xdr:col>
                <xdr:colOff>0</xdr:colOff>
                <xdr:row>39</xdr:row>
                <xdr:rowOff>182880</xdr:rowOff>
              </from>
              <to>
                <xdr:col>3</xdr:col>
                <xdr:colOff>152400</xdr:colOff>
                <xdr:row>41</xdr:row>
                <xdr:rowOff>7620</xdr:rowOff>
              </to>
            </anchor>
          </controlPr>
        </control>
      </mc:Choice>
    </mc:AlternateContent>
    <mc:AlternateContent xmlns:mc="http://schemas.openxmlformats.org/markup-compatibility/2006">
      <mc:Choice Requires="x14">
        <control shapeId="10264" r:id="rId24" name="Check Box 24">
          <controlPr defaultSize="0" autoFill="0" autoLine="0" autoPict="0">
            <anchor moveWithCells="1" sizeWithCells="1">
              <from>
                <xdr:col>2</xdr:col>
                <xdr:colOff>0</xdr:colOff>
                <xdr:row>40</xdr:row>
                <xdr:rowOff>182880</xdr:rowOff>
              </from>
              <to>
                <xdr:col>3</xdr:col>
                <xdr:colOff>251460</xdr:colOff>
                <xdr:row>42</xdr:row>
                <xdr:rowOff>22860</xdr:rowOff>
              </to>
            </anchor>
          </controlPr>
        </control>
      </mc:Choice>
    </mc:AlternateContent>
    <mc:AlternateContent xmlns:mc="http://schemas.openxmlformats.org/markup-compatibility/2006">
      <mc:Choice Requires="x14">
        <control shapeId="10265" r:id="rId25" name="Check Box 25">
          <controlPr defaultSize="0" autoFill="0" autoLine="0" autoPict="0">
            <anchor moveWithCells="1" sizeWithCells="1">
              <from>
                <xdr:col>2</xdr:col>
                <xdr:colOff>0</xdr:colOff>
                <xdr:row>41</xdr:row>
                <xdr:rowOff>182880</xdr:rowOff>
              </from>
              <to>
                <xdr:col>5</xdr:col>
                <xdr:colOff>99060</xdr:colOff>
                <xdr:row>43</xdr:row>
                <xdr:rowOff>0</xdr:rowOff>
              </to>
            </anchor>
          </controlPr>
        </control>
      </mc:Choice>
    </mc:AlternateContent>
    <mc:AlternateContent xmlns:mc="http://schemas.openxmlformats.org/markup-compatibility/2006">
      <mc:Choice Requires="x14">
        <control shapeId="10266" r:id="rId26" name="Check Box 26">
          <controlPr defaultSize="0" autoFill="0" autoLine="0" autoPict="0">
            <anchor moveWithCells="1" sizeWithCells="1">
              <from>
                <xdr:col>2</xdr:col>
                <xdr:colOff>0</xdr:colOff>
                <xdr:row>42</xdr:row>
                <xdr:rowOff>182880</xdr:rowOff>
              </from>
              <to>
                <xdr:col>6</xdr:col>
                <xdr:colOff>45720</xdr:colOff>
                <xdr:row>44</xdr:row>
                <xdr:rowOff>22860</xdr:rowOff>
              </to>
            </anchor>
          </controlPr>
        </control>
      </mc:Choice>
    </mc:AlternateContent>
    <mc:AlternateContent xmlns:mc="http://schemas.openxmlformats.org/markup-compatibility/2006">
      <mc:Choice Requires="x14">
        <control shapeId="10267" r:id="rId27" name="Check Box 27">
          <controlPr defaultSize="0" autoFill="0" autoLine="0" autoPict="0">
            <anchor moveWithCells="1" sizeWithCells="1">
              <from>
                <xdr:col>2</xdr:col>
                <xdr:colOff>0</xdr:colOff>
                <xdr:row>43</xdr:row>
                <xdr:rowOff>182880</xdr:rowOff>
              </from>
              <to>
                <xdr:col>4</xdr:col>
                <xdr:colOff>7620</xdr:colOff>
                <xdr:row>45</xdr:row>
                <xdr:rowOff>22860</xdr:rowOff>
              </to>
            </anchor>
          </controlPr>
        </control>
      </mc:Choice>
    </mc:AlternateContent>
    <mc:AlternateContent xmlns:mc="http://schemas.openxmlformats.org/markup-compatibility/2006">
      <mc:Choice Requires="x14">
        <control shapeId="10268" r:id="rId28" name="Check Box 28">
          <controlPr defaultSize="0" autoFill="0" autoLine="0" autoPict="0">
            <anchor moveWithCells="1" sizeWithCells="1">
              <from>
                <xdr:col>2</xdr:col>
                <xdr:colOff>0</xdr:colOff>
                <xdr:row>44</xdr:row>
                <xdr:rowOff>182880</xdr:rowOff>
              </from>
              <to>
                <xdr:col>5</xdr:col>
                <xdr:colOff>350520</xdr:colOff>
                <xdr:row>46</xdr:row>
                <xdr:rowOff>0</xdr:rowOff>
              </to>
            </anchor>
          </controlPr>
        </control>
      </mc:Choice>
    </mc:AlternateContent>
    <mc:AlternateContent xmlns:mc="http://schemas.openxmlformats.org/markup-compatibility/2006">
      <mc:Choice Requires="x14">
        <control shapeId="10269" r:id="rId29" name="Check Box 29">
          <controlPr defaultSize="0" autoFill="0" autoLine="0" autoPict="0">
            <anchor moveWithCells="1" sizeWithCells="1">
              <from>
                <xdr:col>2</xdr:col>
                <xdr:colOff>0</xdr:colOff>
                <xdr:row>45</xdr:row>
                <xdr:rowOff>182880</xdr:rowOff>
              </from>
              <to>
                <xdr:col>3</xdr:col>
                <xdr:colOff>304800</xdr:colOff>
                <xdr:row>47</xdr:row>
                <xdr:rowOff>22860</xdr:rowOff>
              </to>
            </anchor>
          </controlPr>
        </control>
      </mc:Choice>
    </mc:AlternateContent>
    <mc:AlternateContent xmlns:mc="http://schemas.openxmlformats.org/markup-compatibility/2006">
      <mc:Choice Requires="x14">
        <control shapeId="10270" r:id="rId30" name="Check Box 30">
          <controlPr defaultSize="0" autoFill="0" autoLine="0" autoPict="0">
            <anchor moveWithCells="1" sizeWithCells="1">
              <from>
                <xdr:col>2</xdr:col>
                <xdr:colOff>0</xdr:colOff>
                <xdr:row>46</xdr:row>
                <xdr:rowOff>182880</xdr:rowOff>
              </from>
              <to>
                <xdr:col>3</xdr:col>
                <xdr:colOff>76200</xdr:colOff>
                <xdr:row>48</xdr:row>
                <xdr:rowOff>22860</xdr:rowOff>
              </to>
            </anchor>
          </controlPr>
        </control>
      </mc:Choice>
    </mc:AlternateContent>
    <mc:AlternateContent xmlns:mc="http://schemas.openxmlformats.org/markup-compatibility/2006">
      <mc:Choice Requires="x14">
        <control shapeId="10271" r:id="rId31" name="Check Box 31">
          <controlPr defaultSize="0" autoFill="0" autoLine="0" autoPict="0">
            <anchor moveWithCells="1" sizeWithCells="1">
              <from>
                <xdr:col>2</xdr:col>
                <xdr:colOff>0</xdr:colOff>
                <xdr:row>48</xdr:row>
                <xdr:rowOff>0</xdr:rowOff>
              </from>
              <to>
                <xdr:col>4</xdr:col>
                <xdr:colOff>350520</xdr:colOff>
                <xdr:row>49</xdr:row>
                <xdr:rowOff>22860</xdr:rowOff>
              </to>
            </anchor>
          </controlPr>
        </control>
      </mc:Choice>
    </mc:AlternateContent>
    <mc:AlternateContent xmlns:mc="http://schemas.openxmlformats.org/markup-compatibility/2006">
      <mc:Choice Requires="x14">
        <control shapeId="10272" r:id="rId32" name="Check Box 32">
          <controlPr defaultSize="0" autoFill="0" autoLine="0" autoPict="0">
            <anchor moveWithCells="1" sizeWithCells="1">
              <from>
                <xdr:col>2</xdr:col>
                <xdr:colOff>0</xdr:colOff>
                <xdr:row>48</xdr:row>
                <xdr:rowOff>182880</xdr:rowOff>
              </from>
              <to>
                <xdr:col>3</xdr:col>
                <xdr:colOff>502920</xdr:colOff>
                <xdr:row>50</xdr:row>
                <xdr:rowOff>7620</xdr:rowOff>
              </to>
            </anchor>
          </controlPr>
        </control>
      </mc:Choice>
    </mc:AlternateContent>
    <mc:AlternateContent xmlns:mc="http://schemas.openxmlformats.org/markup-compatibility/2006">
      <mc:Choice Requires="x14">
        <control shapeId="10273" r:id="rId33" name="Check Box 33">
          <controlPr defaultSize="0" autoFill="0" autoLine="0" autoPict="0">
            <anchor moveWithCells="1" sizeWithCells="1">
              <from>
                <xdr:col>2</xdr:col>
                <xdr:colOff>0</xdr:colOff>
                <xdr:row>49</xdr:row>
                <xdr:rowOff>182880</xdr:rowOff>
              </from>
              <to>
                <xdr:col>3</xdr:col>
                <xdr:colOff>83820</xdr:colOff>
                <xdr:row>51</xdr:row>
                <xdr:rowOff>7620</xdr:rowOff>
              </to>
            </anchor>
          </controlPr>
        </control>
      </mc:Choice>
    </mc:AlternateContent>
    <mc:AlternateContent xmlns:mc="http://schemas.openxmlformats.org/markup-compatibility/2006">
      <mc:Choice Requires="x14">
        <control shapeId="10274" r:id="rId34" name="Check Box 34">
          <controlPr defaultSize="0" autoFill="0" autoLine="0" autoPict="0">
            <anchor moveWithCells="1" sizeWithCells="1">
              <from>
                <xdr:col>2</xdr:col>
                <xdr:colOff>0</xdr:colOff>
                <xdr:row>50</xdr:row>
                <xdr:rowOff>182880</xdr:rowOff>
              </from>
              <to>
                <xdr:col>3</xdr:col>
                <xdr:colOff>213360</xdr:colOff>
                <xdr:row>52</xdr:row>
                <xdr:rowOff>22860</xdr:rowOff>
              </to>
            </anchor>
          </controlPr>
        </control>
      </mc:Choice>
    </mc:AlternateContent>
    <mc:AlternateContent xmlns:mc="http://schemas.openxmlformats.org/markup-compatibility/2006">
      <mc:Choice Requires="x14">
        <control shapeId="10275" r:id="rId35" name="Check Box 35">
          <controlPr defaultSize="0" autoFill="0" autoLine="0" autoPict="0">
            <anchor moveWithCells="1" sizeWithCells="1">
              <from>
                <xdr:col>2</xdr:col>
                <xdr:colOff>0</xdr:colOff>
                <xdr:row>32</xdr:row>
                <xdr:rowOff>0</xdr:rowOff>
              </from>
              <to>
                <xdr:col>4</xdr:col>
                <xdr:colOff>297180</xdr:colOff>
                <xdr:row>33</xdr:row>
                <xdr:rowOff>22860</xdr:rowOff>
              </to>
            </anchor>
          </controlPr>
        </control>
      </mc:Choice>
    </mc:AlternateContent>
    <mc:AlternateContent xmlns:mc="http://schemas.openxmlformats.org/markup-compatibility/2006">
      <mc:Choice Requires="x14">
        <control shapeId="10276" r:id="rId36" name="Check Box 36">
          <controlPr defaultSize="0" autoFill="0" autoLine="0" autoPict="0">
            <anchor moveWithCells="1" sizeWithCells="1">
              <from>
                <xdr:col>2</xdr:col>
                <xdr:colOff>0</xdr:colOff>
                <xdr:row>33</xdr:row>
                <xdr:rowOff>0</xdr:rowOff>
              </from>
              <to>
                <xdr:col>4</xdr:col>
                <xdr:colOff>381000</xdr:colOff>
                <xdr:row>34</xdr:row>
                <xdr:rowOff>7620</xdr:rowOff>
              </to>
            </anchor>
          </controlPr>
        </control>
      </mc:Choice>
    </mc:AlternateContent>
    <mc:AlternateContent xmlns:mc="http://schemas.openxmlformats.org/markup-compatibility/2006">
      <mc:Choice Requires="x14">
        <control shapeId="10277" r:id="rId37" name="Check Box 37">
          <controlPr defaultSize="0" autoFill="0" autoLine="0" autoPict="0">
            <anchor moveWithCells="1" sizeWithCells="1">
              <from>
                <xdr:col>2</xdr:col>
                <xdr:colOff>0</xdr:colOff>
                <xdr:row>34</xdr:row>
                <xdr:rowOff>0</xdr:rowOff>
              </from>
              <to>
                <xdr:col>5</xdr:col>
                <xdr:colOff>236220</xdr:colOff>
                <xdr:row>35</xdr:row>
                <xdr:rowOff>7620</xdr:rowOff>
              </to>
            </anchor>
          </controlPr>
        </control>
      </mc:Choice>
    </mc:AlternateContent>
    <mc:AlternateContent xmlns:mc="http://schemas.openxmlformats.org/markup-compatibility/2006">
      <mc:Choice Requires="x14">
        <control shapeId="10278" r:id="rId38" name="Check Box 38">
          <controlPr defaultSize="0" autoFill="0" autoLine="0" autoPict="0">
            <anchor moveWithCells="1" sizeWithCells="1">
              <from>
                <xdr:col>2</xdr:col>
                <xdr:colOff>0</xdr:colOff>
                <xdr:row>34</xdr:row>
                <xdr:rowOff>182880</xdr:rowOff>
              </from>
              <to>
                <xdr:col>4</xdr:col>
                <xdr:colOff>182880</xdr:colOff>
                <xdr:row>36</xdr:row>
                <xdr:rowOff>7620</xdr:rowOff>
              </to>
            </anchor>
          </controlPr>
        </control>
      </mc:Choice>
    </mc:AlternateContent>
    <mc:AlternateContent xmlns:mc="http://schemas.openxmlformats.org/markup-compatibility/2006">
      <mc:Choice Requires="x14">
        <control shapeId="10279" r:id="rId39" name="Check Box 39">
          <controlPr defaultSize="0" autoFill="0" autoLine="0" autoPict="0">
            <anchor moveWithCells="1" sizeWithCells="1">
              <from>
                <xdr:col>2</xdr:col>
                <xdr:colOff>7620</xdr:colOff>
                <xdr:row>19</xdr:row>
                <xdr:rowOff>182880</xdr:rowOff>
              </from>
              <to>
                <xdr:col>4</xdr:col>
                <xdr:colOff>381000</xdr:colOff>
                <xdr:row>21</xdr:row>
                <xdr:rowOff>22860</xdr:rowOff>
              </to>
            </anchor>
          </controlPr>
        </control>
      </mc:Choice>
    </mc:AlternateContent>
    <mc:AlternateContent xmlns:mc="http://schemas.openxmlformats.org/markup-compatibility/2006">
      <mc:Choice Requires="x14">
        <control shapeId="10280" r:id="rId40" name="Check Box 40">
          <controlPr defaultSize="0" autoFill="0" autoLine="0" autoPict="0">
            <anchor moveWithCells="1" sizeWithCells="1">
              <from>
                <xdr:col>2</xdr:col>
                <xdr:colOff>7620</xdr:colOff>
                <xdr:row>20</xdr:row>
                <xdr:rowOff>190500</xdr:rowOff>
              </from>
              <to>
                <xdr:col>4</xdr:col>
                <xdr:colOff>495300</xdr:colOff>
                <xdr:row>22</xdr:row>
                <xdr:rowOff>22860</xdr:rowOff>
              </to>
            </anchor>
          </controlPr>
        </control>
      </mc:Choice>
    </mc:AlternateContent>
    <mc:AlternateContent xmlns:mc="http://schemas.openxmlformats.org/markup-compatibility/2006">
      <mc:Choice Requires="x14">
        <control shapeId="10281" r:id="rId41" name="Check Box 41">
          <controlPr defaultSize="0" autoFill="0" autoLine="0" autoPict="0">
            <anchor moveWithCells="1" sizeWithCells="1">
              <from>
                <xdr:col>2</xdr:col>
                <xdr:colOff>7620</xdr:colOff>
                <xdr:row>21</xdr:row>
                <xdr:rowOff>182880</xdr:rowOff>
              </from>
              <to>
                <xdr:col>4</xdr:col>
                <xdr:colOff>464820</xdr:colOff>
                <xdr:row>23</xdr:row>
                <xdr:rowOff>7620</xdr:rowOff>
              </to>
            </anchor>
          </controlPr>
        </control>
      </mc:Choice>
    </mc:AlternateContent>
    <mc:AlternateContent xmlns:mc="http://schemas.openxmlformats.org/markup-compatibility/2006">
      <mc:Choice Requires="x14">
        <control shapeId="10288" r:id="rId42" name="Check Box 48">
          <controlPr defaultSize="0" autoFill="0" autoLine="0" autoPict="0">
            <anchor moveWithCells="1" sizeWithCells="1">
              <from>
                <xdr:col>2</xdr:col>
                <xdr:colOff>7620</xdr:colOff>
                <xdr:row>23</xdr:row>
                <xdr:rowOff>0</xdr:rowOff>
              </from>
              <to>
                <xdr:col>3</xdr:col>
                <xdr:colOff>274320</xdr:colOff>
                <xdr:row>24</xdr:row>
                <xdr:rowOff>22860</xdr:rowOff>
              </to>
            </anchor>
          </controlPr>
        </control>
      </mc:Choice>
    </mc:AlternateContent>
    <mc:AlternateContent xmlns:mc="http://schemas.openxmlformats.org/markup-compatibility/2006">
      <mc:Choice Requires="x14">
        <control shapeId="10289" r:id="rId43" name="Check Box 49">
          <controlPr defaultSize="0" autoFill="0" autoLine="0" autoPict="0">
            <anchor moveWithCells="1" sizeWithCells="1">
              <from>
                <xdr:col>2</xdr:col>
                <xdr:colOff>7620</xdr:colOff>
                <xdr:row>23</xdr:row>
                <xdr:rowOff>182880</xdr:rowOff>
              </from>
              <to>
                <xdr:col>4</xdr:col>
                <xdr:colOff>228600</xdr:colOff>
                <xdr:row>25</xdr:row>
                <xdr:rowOff>7620</xdr:rowOff>
              </to>
            </anchor>
          </controlPr>
        </control>
      </mc:Choice>
    </mc:AlternateContent>
    <mc:AlternateContent xmlns:mc="http://schemas.openxmlformats.org/markup-compatibility/2006">
      <mc:Choice Requires="x14">
        <control shapeId="10290" r:id="rId44" name="Check Box 50">
          <controlPr defaultSize="0" autoFill="0" autoLine="0" autoPict="0">
            <anchor moveWithCells="1" sizeWithCells="1">
              <from>
                <xdr:col>2</xdr:col>
                <xdr:colOff>7620</xdr:colOff>
                <xdr:row>25</xdr:row>
                <xdr:rowOff>0</xdr:rowOff>
              </from>
              <to>
                <xdr:col>3</xdr:col>
                <xdr:colOff>495300</xdr:colOff>
                <xdr:row>26</xdr:row>
                <xdr:rowOff>22860</xdr:rowOff>
              </to>
            </anchor>
          </controlPr>
        </control>
      </mc:Choice>
    </mc:AlternateContent>
    <mc:AlternateContent xmlns:mc="http://schemas.openxmlformats.org/markup-compatibility/2006">
      <mc:Choice Requires="x14">
        <control shapeId="10291" r:id="rId45" name="Check Box 51">
          <controlPr defaultSize="0" autoFill="0" autoLine="0" autoPict="0">
            <anchor moveWithCells="1" sizeWithCells="1">
              <from>
                <xdr:col>2</xdr:col>
                <xdr:colOff>0</xdr:colOff>
                <xdr:row>27</xdr:row>
                <xdr:rowOff>0</xdr:rowOff>
              </from>
              <to>
                <xdr:col>5</xdr:col>
                <xdr:colOff>274320</xdr:colOff>
                <xdr:row>28</xdr:row>
                <xdr:rowOff>30480</xdr:rowOff>
              </to>
            </anchor>
          </controlPr>
        </control>
      </mc:Choice>
    </mc:AlternateContent>
    <mc:AlternateContent xmlns:mc="http://schemas.openxmlformats.org/markup-compatibility/2006">
      <mc:Choice Requires="x14">
        <control shapeId="10292" r:id="rId46" name="Check Box 52">
          <controlPr defaultSize="0" autoFill="0" autoLine="0" autoPict="0">
            <anchor moveWithCells="1" sizeWithCells="1">
              <from>
                <xdr:col>2</xdr:col>
                <xdr:colOff>0</xdr:colOff>
                <xdr:row>28</xdr:row>
                <xdr:rowOff>0</xdr:rowOff>
              </from>
              <to>
                <xdr:col>5</xdr:col>
                <xdr:colOff>76200</xdr:colOff>
                <xdr:row>29</xdr:row>
                <xdr:rowOff>22860</xdr:rowOff>
              </to>
            </anchor>
          </controlPr>
        </control>
      </mc:Choice>
    </mc:AlternateContent>
    <mc:AlternateContent xmlns:mc="http://schemas.openxmlformats.org/markup-compatibility/2006">
      <mc:Choice Requires="x14">
        <control shapeId="10293" r:id="rId47" name="Check Box 53">
          <controlPr defaultSize="0" autoFill="0" autoLine="0" autoPict="0">
            <anchor moveWithCells="1" sizeWithCells="1">
              <from>
                <xdr:col>2</xdr:col>
                <xdr:colOff>0</xdr:colOff>
                <xdr:row>29</xdr:row>
                <xdr:rowOff>0</xdr:rowOff>
              </from>
              <to>
                <xdr:col>4</xdr:col>
                <xdr:colOff>525780</xdr:colOff>
                <xdr:row>30</xdr:row>
                <xdr:rowOff>7620</xdr:rowOff>
              </to>
            </anchor>
          </controlPr>
        </control>
      </mc:Choice>
    </mc:AlternateContent>
    <mc:AlternateContent xmlns:mc="http://schemas.openxmlformats.org/markup-compatibility/2006">
      <mc:Choice Requires="x14">
        <control shapeId="10294" r:id="rId48" name="Check Box 54">
          <controlPr defaultSize="0" autoFill="0" autoLine="0" autoPict="0">
            <anchor moveWithCells="1" sizeWithCells="1">
              <from>
                <xdr:col>2</xdr:col>
                <xdr:colOff>0</xdr:colOff>
                <xdr:row>29</xdr:row>
                <xdr:rowOff>182880</xdr:rowOff>
              </from>
              <to>
                <xdr:col>3</xdr:col>
                <xdr:colOff>495300</xdr:colOff>
                <xdr:row>31</xdr:row>
                <xdr:rowOff>7620</xdr:rowOff>
              </to>
            </anchor>
          </controlPr>
        </control>
      </mc:Choice>
    </mc:AlternateContent>
    <mc:AlternateContent xmlns:mc="http://schemas.openxmlformats.org/markup-compatibility/2006">
      <mc:Choice Requires="x14">
        <control shapeId="10244" r:id="rId49" name="Check Box 4">
          <controlPr defaultSize="0" autoFill="0" autoLine="0" autoPict="0">
            <anchor moveWithCells="1" sizeWithCells="1">
              <from>
                <xdr:col>2</xdr:col>
                <xdr:colOff>0</xdr:colOff>
                <xdr:row>8</xdr:row>
                <xdr:rowOff>182880</xdr:rowOff>
              </from>
              <to>
                <xdr:col>4</xdr:col>
                <xdr:colOff>60960</xdr:colOff>
                <xdr:row>10</xdr:row>
                <xdr:rowOff>7620</xdr:rowOff>
              </to>
            </anchor>
          </controlPr>
        </control>
      </mc:Choice>
    </mc:AlternateContent>
    <mc:AlternateContent xmlns:mc="http://schemas.openxmlformats.org/markup-compatibility/2006">
      <mc:Choice Requires="x14">
        <control shapeId="10245" r:id="rId50" name="Check Box 5">
          <controlPr defaultSize="0" autoFill="0" autoLine="0" autoPict="0">
            <anchor moveWithCells="1" sizeWithCells="1">
              <from>
                <xdr:col>2</xdr:col>
                <xdr:colOff>0</xdr:colOff>
                <xdr:row>9</xdr:row>
                <xdr:rowOff>182880</xdr:rowOff>
              </from>
              <to>
                <xdr:col>7</xdr:col>
                <xdr:colOff>579120</xdr:colOff>
                <xdr:row>11</xdr:row>
                <xdr:rowOff>0</xdr:rowOff>
              </to>
            </anchor>
          </controlPr>
        </control>
      </mc:Choice>
    </mc:AlternateContent>
    <mc:AlternateContent xmlns:mc="http://schemas.openxmlformats.org/markup-compatibility/2006">
      <mc:Choice Requires="x14">
        <control shapeId="10246" r:id="rId51" name="Check Box 6">
          <controlPr defaultSize="0" autoFill="0" autoLine="0" autoPict="0">
            <anchor moveWithCells="1" sizeWithCells="1">
              <from>
                <xdr:col>2</xdr:col>
                <xdr:colOff>0</xdr:colOff>
                <xdr:row>10</xdr:row>
                <xdr:rowOff>182880</xdr:rowOff>
              </from>
              <to>
                <xdr:col>4</xdr:col>
                <xdr:colOff>381000</xdr:colOff>
                <xdr:row>12</xdr:row>
                <xdr:rowOff>7620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31"/>
  <sheetViews>
    <sheetView zoomScale="80" zoomScaleNormal="80" workbookViewId="0">
      <selection activeCell="B1" sqref="B1:M65536"/>
    </sheetView>
  </sheetViews>
  <sheetFormatPr defaultRowHeight="14.4" x14ac:dyDescent="0.3"/>
  <cols>
    <col min="2" max="2" width="9.109375" customWidth="1"/>
    <col min="3" max="3" width="6.33203125" customWidth="1"/>
    <col min="4" max="4" width="5.33203125" customWidth="1"/>
    <col min="5" max="5" width="8" customWidth="1"/>
    <col min="6" max="6" width="7" customWidth="1"/>
    <col min="7" max="7" width="41.109375" style="17" customWidth="1"/>
    <col min="8" max="8" width="21.6640625" style="17" customWidth="1"/>
    <col min="9" max="9" width="11.5546875" style="22" bestFit="1" customWidth="1"/>
    <col min="10" max="10" width="9.109375" style="22" customWidth="1"/>
    <col min="11" max="11" width="11.33203125" style="40" customWidth="1"/>
    <col min="12" max="12" width="11.44140625" customWidth="1"/>
    <col min="14" max="14" width="10.44140625" customWidth="1"/>
  </cols>
  <sheetData>
    <row r="2" spans="2:12" ht="15" x14ac:dyDescent="0.25">
      <c r="B2" s="37" t="s">
        <v>77</v>
      </c>
      <c r="G2" s="17" t="s">
        <v>156</v>
      </c>
    </row>
    <row r="3" spans="2:12" ht="15" x14ac:dyDescent="0.25">
      <c r="B3" s="38"/>
    </row>
    <row r="4" spans="2:12" ht="16.5" thickBot="1" x14ac:dyDescent="0.3">
      <c r="B4" s="371" t="s">
        <v>150</v>
      </c>
      <c r="C4" s="371"/>
      <c r="D4" s="371"/>
      <c r="E4" s="371"/>
      <c r="F4" s="371"/>
      <c r="G4" s="371"/>
      <c r="H4" s="371"/>
      <c r="I4" s="371"/>
      <c r="J4" s="371"/>
      <c r="K4" s="371"/>
    </row>
    <row r="5" spans="2:12" ht="30.75" thickBot="1" x14ac:dyDescent="0.3">
      <c r="B5" s="372" t="s">
        <v>3</v>
      </c>
      <c r="C5" s="373"/>
      <c r="D5" s="373"/>
      <c r="E5" s="373"/>
      <c r="F5" s="374"/>
      <c r="G5" s="50" t="s">
        <v>81</v>
      </c>
      <c r="H5" s="50" t="s">
        <v>0</v>
      </c>
      <c r="I5" s="44" t="s">
        <v>73</v>
      </c>
      <c r="J5" s="44" t="s">
        <v>74</v>
      </c>
      <c r="K5" s="111" t="s">
        <v>157</v>
      </c>
      <c r="L5" s="45" t="s">
        <v>75</v>
      </c>
    </row>
    <row r="6" spans="2:12" ht="15" x14ac:dyDescent="0.25">
      <c r="B6" s="375"/>
      <c r="C6" s="376"/>
      <c r="D6" s="376"/>
      <c r="E6" s="376"/>
      <c r="F6" s="377"/>
      <c r="G6" s="48"/>
      <c r="H6" s="15" t="s">
        <v>151</v>
      </c>
      <c r="I6" s="43"/>
      <c r="J6" s="43"/>
      <c r="K6" s="112"/>
      <c r="L6" s="51">
        <f t="shared" ref="L6:L14" si="0">I6*J6</f>
        <v>0</v>
      </c>
    </row>
    <row r="7" spans="2:12" ht="15" x14ac:dyDescent="0.25">
      <c r="B7" s="364" t="s">
        <v>155</v>
      </c>
      <c r="C7" s="365"/>
      <c r="D7" s="365"/>
      <c r="E7" s="365"/>
      <c r="F7" s="366"/>
      <c r="G7" s="46"/>
      <c r="H7" s="15" t="s">
        <v>18</v>
      </c>
      <c r="I7" s="41"/>
      <c r="J7" s="41"/>
      <c r="K7" s="112"/>
      <c r="L7" s="51">
        <f t="shared" si="0"/>
        <v>0</v>
      </c>
    </row>
    <row r="8" spans="2:12" ht="15" x14ac:dyDescent="0.25">
      <c r="B8" s="364"/>
      <c r="C8" s="365"/>
      <c r="D8" s="365"/>
      <c r="E8" s="365"/>
      <c r="F8" s="366"/>
      <c r="G8" s="46"/>
      <c r="H8" s="15" t="s">
        <v>18</v>
      </c>
      <c r="I8" s="41"/>
      <c r="J8" s="41"/>
      <c r="K8" s="112"/>
      <c r="L8" s="51">
        <f t="shared" si="0"/>
        <v>0</v>
      </c>
    </row>
    <row r="9" spans="2:12" ht="15" x14ac:dyDescent="0.25">
      <c r="B9" s="364"/>
      <c r="C9" s="365"/>
      <c r="D9" s="365"/>
      <c r="E9" s="365"/>
      <c r="F9" s="366"/>
      <c r="G9" s="46"/>
      <c r="H9" s="15" t="s">
        <v>18</v>
      </c>
      <c r="I9" s="41"/>
      <c r="J9" s="41"/>
      <c r="K9" s="112"/>
      <c r="L9" s="51">
        <f t="shared" si="0"/>
        <v>0</v>
      </c>
    </row>
    <row r="10" spans="2:12" ht="15" x14ac:dyDescent="0.25">
      <c r="B10" s="364"/>
      <c r="C10" s="365"/>
      <c r="D10" s="365"/>
      <c r="E10" s="365"/>
      <c r="F10" s="366"/>
      <c r="G10" s="46"/>
      <c r="H10" s="15" t="s">
        <v>18</v>
      </c>
      <c r="I10" s="41"/>
      <c r="J10" s="41"/>
      <c r="K10" s="112"/>
      <c r="L10" s="51">
        <f t="shared" si="0"/>
        <v>0</v>
      </c>
    </row>
    <row r="11" spans="2:12" ht="15" x14ac:dyDescent="0.25">
      <c r="B11" s="364"/>
      <c r="C11" s="365"/>
      <c r="D11" s="365"/>
      <c r="E11" s="365"/>
      <c r="F11" s="366"/>
      <c r="G11" s="46"/>
      <c r="H11" s="15" t="s">
        <v>18</v>
      </c>
      <c r="I11" s="41"/>
      <c r="J11" s="41"/>
      <c r="K11" s="112"/>
      <c r="L11" s="51">
        <f t="shared" si="0"/>
        <v>0</v>
      </c>
    </row>
    <row r="12" spans="2:12" ht="15" x14ac:dyDescent="0.25">
      <c r="B12" s="364"/>
      <c r="C12" s="365"/>
      <c r="D12" s="365"/>
      <c r="E12" s="365"/>
      <c r="F12" s="366"/>
      <c r="G12" s="46"/>
      <c r="H12" s="15" t="s">
        <v>18</v>
      </c>
      <c r="I12" s="41"/>
      <c r="J12" s="41"/>
      <c r="K12" s="112"/>
      <c r="L12" s="51">
        <f t="shared" si="0"/>
        <v>0</v>
      </c>
    </row>
    <row r="13" spans="2:12" ht="15" x14ac:dyDescent="0.25">
      <c r="B13" s="364"/>
      <c r="C13" s="365"/>
      <c r="D13" s="365"/>
      <c r="E13" s="365"/>
      <c r="F13" s="366"/>
      <c r="G13" s="46"/>
      <c r="H13" s="15" t="s">
        <v>18</v>
      </c>
      <c r="I13" s="41"/>
      <c r="J13" s="41"/>
      <c r="K13" s="112"/>
      <c r="L13" s="51">
        <f t="shared" si="0"/>
        <v>0</v>
      </c>
    </row>
    <row r="14" spans="2:12" ht="15.75" thickBot="1" x14ac:dyDescent="0.3">
      <c r="B14" s="82"/>
      <c r="C14" s="83"/>
      <c r="D14" s="83"/>
      <c r="E14" s="83"/>
      <c r="F14" s="84"/>
      <c r="G14" s="47"/>
      <c r="H14" s="15" t="s">
        <v>18</v>
      </c>
      <c r="I14" s="42"/>
      <c r="J14" s="42"/>
      <c r="K14" s="113"/>
      <c r="L14" s="51">
        <f t="shared" si="0"/>
        <v>0</v>
      </c>
    </row>
    <row r="15" spans="2:12" ht="15" x14ac:dyDescent="0.25">
      <c r="B15" s="22"/>
      <c r="C15" s="22"/>
      <c r="D15" s="22"/>
      <c r="E15" s="22"/>
      <c r="F15" s="22"/>
      <c r="H15" s="89"/>
      <c r="I15" s="89"/>
      <c r="J15" s="89"/>
      <c r="K15" s="89" t="s">
        <v>90</v>
      </c>
      <c r="L15" s="52">
        <f>SUM(L6:L14)</f>
        <v>0</v>
      </c>
    </row>
    <row r="16" spans="2:12" s="17" customFormat="1" ht="15" x14ac:dyDescent="0.25">
      <c r="B16" s="49"/>
      <c r="C16" s="49"/>
      <c r="D16" s="49"/>
      <c r="E16" s="49"/>
      <c r="F16" s="49"/>
      <c r="H16" s="85"/>
      <c r="I16" s="85"/>
      <c r="J16" s="85"/>
      <c r="K16" s="85" t="s">
        <v>91</v>
      </c>
      <c r="L16" s="52" t="e">
        <f>'PIJ Financials'!#REF!</f>
        <v>#REF!</v>
      </c>
    </row>
    <row r="17" spans="2:14" ht="16.5" customHeight="1" thickBot="1" x14ac:dyDescent="0.3">
      <c r="B17" s="370" t="s">
        <v>76</v>
      </c>
      <c r="C17" s="370"/>
      <c r="D17" s="370"/>
      <c r="E17" s="370"/>
      <c r="F17" s="370"/>
      <c r="G17" s="370"/>
      <c r="H17" s="370"/>
      <c r="I17" s="370"/>
      <c r="J17" s="370"/>
      <c r="K17" s="370"/>
    </row>
    <row r="18" spans="2:14" ht="30.75" thickBot="1" x14ac:dyDescent="0.3">
      <c r="B18" s="90" t="s">
        <v>3</v>
      </c>
      <c r="C18" s="91"/>
      <c r="D18" s="91"/>
      <c r="E18" s="91"/>
      <c r="F18" s="92"/>
      <c r="G18" s="93" t="s">
        <v>81</v>
      </c>
      <c r="H18" s="93" t="s">
        <v>0</v>
      </c>
      <c r="I18" s="94" t="s">
        <v>10</v>
      </c>
      <c r="J18" s="94" t="s">
        <v>11</v>
      </c>
      <c r="K18" s="94" t="s">
        <v>12</v>
      </c>
      <c r="L18" s="94" t="s">
        <v>13</v>
      </c>
      <c r="M18" s="95" t="s">
        <v>14</v>
      </c>
      <c r="N18" s="45" t="s">
        <v>75</v>
      </c>
    </row>
    <row r="19" spans="2:14" ht="15" thickBot="1" x14ac:dyDescent="0.35">
      <c r="B19" s="86"/>
      <c r="C19" s="87"/>
      <c r="D19" s="87"/>
      <c r="E19" s="87"/>
      <c r="F19" s="88"/>
      <c r="G19" s="80" t="s">
        <v>158</v>
      </c>
      <c r="H19" s="99" t="s">
        <v>18</v>
      </c>
      <c r="I19" s="102"/>
      <c r="J19" s="97"/>
      <c r="K19" s="97"/>
      <c r="L19" s="97"/>
      <c r="M19" s="103"/>
      <c r="N19" s="98">
        <f t="shared" ref="N19:N27" si="1">SUM(I19:M19)</f>
        <v>0</v>
      </c>
    </row>
    <row r="20" spans="2:14" ht="15" thickBot="1" x14ac:dyDescent="0.35">
      <c r="B20" s="364"/>
      <c r="C20" s="365"/>
      <c r="D20" s="365"/>
      <c r="E20" s="365"/>
      <c r="F20" s="366"/>
      <c r="G20" s="78"/>
      <c r="H20" s="100" t="s">
        <v>18</v>
      </c>
      <c r="I20" s="104"/>
      <c r="J20" s="105"/>
      <c r="K20" s="105"/>
      <c r="L20" s="105"/>
      <c r="M20" s="106"/>
      <c r="N20" s="98">
        <f t="shared" si="1"/>
        <v>0</v>
      </c>
    </row>
    <row r="21" spans="2:14" ht="15" thickBot="1" x14ac:dyDescent="0.35">
      <c r="B21" s="364"/>
      <c r="C21" s="365"/>
      <c r="D21" s="365"/>
      <c r="E21" s="365"/>
      <c r="F21" s="366"/>
      <c r="G21" s="78"/>
      <c r="H21" s="100" t="s">
        <v>18</v>
      </c>
      <c r="I21" s="104"/>
      <c r="J21" s="105"/>
      <c r="K21" s="105"/>
      <c r="L21" s="105"/>
      <c r="M21" s="106"/>
      <c r="N21" s="98">
        <f t="shared" si="1"/>
        <v>0</v>
      </c>
    </row>
    <row r="22" spans="2:14" ht="15" thickBot="1" x14ac:dyDescent="0.35">
      <c r="B22" s="364"/>
      <c r="C22" s="365"/>
      <c r="D22" s="365"/>
      <c r="E22" s="365"/>
      <c r="F22" s="366"/>
      <c r="G22" s="78"/>
      <c r="H22" s="100" t="s">
        <v>18</v>
      </c>
      <c r="I22" s="104"/>
      <c r="J22" s="105"/>
      <c r="K22" s="105"/>
      <c r="L22" s="105"/>
      <c r="M22" s="106"/>
      <c r="N22" s="98">
        <f t="shared" si="1"/>
        <v>0</v>
      </c>
    </row>
    <row r="23" spans="2:14" ht="15" thickBot="1" x14ac:dyDescent="0.35">
      <c r="B23" s="364"/>
      <c r="C23" s="365"/>
      <c r="D23" s="365"/>
      <c r="E23" s="365"/>
      <c r="F23" s="366"/>
      <c r="G23" s="78"/>
      <c r="H23" s="100" t="s">
        <v>18</v>
      </c>
      <c r="I23" s="104"/>
      <c r="J23" s="105"/>
      <c r="K23" s="105"/>
      <c r="L23" s="105"/>
      <c r="M23" s="106"/>
      <c r="N23" s="98">
        <f t="shared" si="1"/>
        <v>0</v>
      </c>
    </row>
    <row r="24" spans="2:14" ht="15" thickBot="1" x14ac:dyDescent="0.35">
      <c r="B24" s="364"/>
      <c r="C24" s="365"/>
      <c r="D24" s="365"/>
      <c r="E24" s="365"/>
      <c r="F24" s="366"/>
      <c r="G24" s="78"/>
      <c r="H24" s="100" t="s">
        <v>18</v>
      </c>
      <c r="I24" s="104"/>
      <c r="J24" s="105"/>
      <c r="K24" s="105"/>
      <c r="L24" s="105"/>
      <c r="M24" s="106"/>
      <c r="N24" s="98">
        <f t="shared" si="1"/>
        <v>0</v>
      </c>
    </row>
    <row r="25" spans="2:14" ht="15" thickBot="1" x14ac:dyDescent="0.35">
      <c r="B25" s="364"/>
      <c r="C25" s="365"/>
      <c r="D25" s="365"/>
      <c r="E25" s="365"/>
      <c r="F25" s="366"/>
      <c r="G25" s="78"/>
      <c r="H25" s="100" t="s">
        <v>18</v>
      </c>
      <c r="I25" s="104"/>
      <c r="J25" s="105"/>
      <c r="K25" s="105"/>
      <c r="L25" s="105"/>
      <c r="M25" s="106"/>
      <c r="N25" s="98">
        <f t="shared" si="1"/>
        <v>0</v>
      </c>
    </row>
    <row r="26" spans="2:14" ht="15" thickBot="1" x14ac:dyDescent="0.35">
      <c r="B26" s="364"/>
      <c r="C26" s="365"/>
      <c r="D26" s="365"/>
      <c r="E26" s="365"/>
      <c r="F26" s="366"/>
      <c r="G26" s="78"/>
      <c r="H26" s="100" t="s">
        <v>18</v>
      </c>
      <c r="I26" s="104"/>
      <c r="J26" s="105"/>
      <c r="K26" s="105"/>
      <c r="L26" s="105"/>
      <c r="M26" s="106"/>
      <c r="N26" s="98">
        <f t="shared" si="1"/>
        <v>0</v>
      </c>
    </row>
    <row r="27" spans="2:14" ht="15" thickBot="1" x14ac:dyDescent="0.35">
      <c r="B27" s="367"/>
      <c r="C27" s="368"/>
      <c r="D27" s="368"/>
      <c r="E27" s="368"/>
      <c r="F27" s="369"/>
      <c r="G27" s="79"/>
      <c r="H27" s="101" t="s">
        <v>18</v>
      </c>
      <c r="I27" s="107"/>
      <c r="J27" s="108"/>
      <c r="K27" s="108"/>
      <c r="L27" s="108"/>
      <c r="M27" s="109"/>
      <c r="N27" s="98">
        <f t="shared" si="1"/>
        <v>0</v>
      </c>
    </row>
    <row r="28" spans="2:14" x14ac:dyDescent="0.3">
      <c r="B28" s="22"/>
      <c r="C28" s="22"/>
      <c r="D28" s="22"/>
      <c r="E28" s="22"/>
      <c r="F28" s="22"/>
      <c r="H28" s="96"/>
      <c r="I28" s="96"/>
      <c r="J28" s="96"/>
      <c r="K28" s="378" t="s">
        <v>90</v>
      </c>
      <c r="L28" s="379"/>
      <c r="M28" s="379"/>
      <c r="N28" s="110">
        <f>SUM(N19:N27)</f>
        <v>0</v>
      </c>
    </row>
    <row r="29" spans="2:14" x14ac:dyDescent="0.3">
      <c r="B29" s="22"/>
      <c r="C29" s="22"/>
      <c r="D29" s="22"/>
      <c r="E29" s="22"/>
      <c r="F29" s="22"/>
      <c r="H29" s="77"/>
      <c r="I29" s="77"/>
      <c r="J29" s="77"/>
      <c r="K29" s="380" t="s">
        <v>91</v>
      </c>
      <c r="L29" s="379"/>
      <c r="M29" s="379"/>
    </row>
    <row r="30" spans="2:14" x14ac:dyDescent="0.3">
      <c r="B30" s="22"/>
      <c r="C30" s="22"/>
      <c r="D30" s="22"/>
      <c r="E30" s="22"/>
      <c r="F30" s="22"/>
      <c r="G30" s="39"/>
      <c r="H30" s="76"/>
    </row>
    <row r="31" spans="2:14" x14ac:dyDescent="0.3">
      <c r="B31" s="22"/>
      <c r="C31" s="22"/>
      <c r="D31" s="22"/>
      <c r="E31" s="22"/>
      <c r="F31" s="22"/>
      <c r="G31" s="39"/>
      <c r="H31" s="76"/>
    </row>
  </sheetData>
  <mergeCells count="21">
    <mergeCell ref="K28:M28"/>
    <mergeCell ref="K29:M29"/>
    <mergeCell ref="B12:F12"/>
    <mergeCell ref="B10:F10"/>
    <mergeCell ref="B11:F11"/>
    <mergeCell ref="B13:F13"/>
    <mergeCell ref="B23:F23"/>
    <mergeCell ref="B24:F24"/>
    <mergeCell ref="B25:F25"/>
    <mergeCell ref="B4:K4"/>
    <mergeCell ref="B5:F5"/>
    <mergeCell ref="B6:F6"/>
    <mergeCell ref="B7:F7"/>
    <mergeCell ref="B8:F8"/>
    <mergeCell ref="B9:F9"/>
    <mergeCell ref="B26:F26"/>
    <mergeCell ref="B27:F27"/>
    <mergeCell ref="B20:F20"/>
    <mergeCell ref="B21:F21"/>
    <mergeCell ref="B17:K17"/>
    <mergeCell ref="B22:F22"/>
  </mergeCells>
  <dataValidations count="1">
    <dataValidation type="list" allowBlank="1" showInputMessage="1" showErrorMessage="1" sqref="H6:H14 H19:H27">
      <formula1>"[--Select--], Prof &amp; Outside Services, Hardware, Software, License &amp; Maint Fees, Communications, Facilities, Other"</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tabSelected="1" topLeftCell="A10" zoomScale="90" zoomScaleNormal="90" workbookViewId="0">
      <selection activeCell="Q11" sqref="Q11"/>
    </sheetView>
  </sheetViews>
  <sheetFormatPr defaultColWidth="9.109375" defaultRowHeight="14.4" x14ac:dyDescent="0.3"/>
  <cols>
    <col min="1" max="1" width="2.33203125" style="135" customWidth="1"/>
    <col min="2" max="2" width="6.33203125" style="135" customWidth="1"/>
    <col min="3" max="3" width="61.33203125" style="135" customWidth="1"/>
    <col min="4" max="5" width="16.44140625" style="135" customWidth="1"/>
    <col min="6" max="6" width="7.5546875" style="135" customWidth="1"/>
    <col min="7" max="7" width="14.88671875" style="135" customWidth="1"/>
    <col min="8" max="8" width="11" style="135" customWidth="1"/>
    <col min="9" max="9" width="15.44140625" style="135" customWidth="1"/>
    <col min="10" max="20" width="9.109375" style="135"/>
    <col min="21" max="21" width="9.109375" style="135" customWidth="1"/>
    <col min="22" max="23" width="9.109375" style="135" hidden="1" customWidth="1"/>
    <col min="24" max="16384" width="9.109375" style="135"/>
  </cols>
  <sheetData>
    <row r="1" spans="1:23" ht="21" customHeight="1" x14ac:dyDescent="0.35">
      <c r="A1" s="148"/>
      <c r="C1" s="390" t="s">
        <v>204</v>
      </c>
      <c r="D1" s="390"/>
      <c r="E1" s="390"/>
      <c r="F1" s="390"/>
      <c r="G1" s="390"/>
      <c r="H1" s="390"/>
      <c r="I1" s="159"/>
      <c r="J1" s="160"/>
      <c r="K1" s="160"/>
    </row>
    <row r="2" spans="1:23" ht="18.75" customHeight="1" x14ac:dyDescent="0.25">
      <c r="A2" s="148"/>
      <c r="C2" s="391" t="s">
        <v>179</v>
      </c>
      <c r="D2" s="391"/>
      <c r="E2" s="391"/>
      <c r="F2" s="391"/>
      <c r="G2" s="391"/>
      <c r="H2" s="391"/>
      <c r="I2" s="159"/>
      <c r="J2" s="160"/>
      <c r="K2" s="160"/>
    </row>
    <row r="3" spans="1:23" ht="15" x14ac:dyDescent="0.25">
      <c r="A3" s="144"/>
      <c r="B3" s="161"/>
      <c r="C3" s="161"/>
      <c r="D3" s="161"/>
      <c r="E3" s="161"/>
      <c r="F3" s="161"/>
      <c r="G3" s="161"/>
      <c r="H3" s="161"/>
      <c r="I3" s="161"/>
      <c r="J3" s="161"/>
      <c r="K3" s="161"/>
    </row>
    <row r="4" spans="1:23" ht="23.25" customHeight="1" x14ac:dyDescent="0.25">
      <c r="A4" s="148"/>
      <c r="C4" s="126" t="s">
        <v>16</v>
      </c>
      <c r="D4" s="384" t="str">
        <f>'Risk Matrix'!E4</f>
        <v>To Be Provided by ADOA-ASET</v>
      </c>
      <c r="E4" s="385"/>
      <c r="F4" s="388" t="s">
        <v>17</v>
      </c>
      <c r="G4" s="389"/>
      <c r="H4" s="386" t="str">
        <f>'Risk Matrix'!H4</f>
        <v>To be Provided by ADOA-ASET</v>
      </c>
      <c r="I4" s="387"/>
      <c r="J4" s="160"/>
      <c r="K4" s="160"/>
    </row>
    <row r="5" spans="1:23" ht="15" x14ac:dyDescent="0.25">
      <c r="A5" s="144"/>
      <c r="B5" s="161"/>
      <c r="C5" s="161"/>
      <c r="D5" s="161"/>
      <c r="E5" s="161"/>
      <c r="F5" s="161"/>
      <c r="G5" s="161"/>
      <c r="H5" s="161"/>
      <c r="I5" s="161"/>
      <c r="J5" s="161"/>
      <c r="K5" s="161"/>
    </row>
    <row r="6" spans="1:23" ht="16.5" thickBot="1" x14ac:dyDescent="0.3">
      <c r="A6" s="145"/>
      <c r="B6" s="127" t="s">
        <v>5</v>
      </c>
      <c r="C6" s="127"/>
      <c r="D6" s="162"/>
      <c r="E6" s="162"/>
      <c r="F6" s="163"/>
      <c r="G6" s="163"/>
      <c r="H6" s="163"/>
      <c r="I6" s="163"/>
      <c r="J6" s="163"/>
      <c r="K6" s="163"/>
    </row>
    <row r="7" spans="1:23" ht="15.75" thickBot="1" x14ac:dyDescent="0.3">
      <c r="A7" s="144"/>
      <c r="B7" s="382" t="s">
        <v>6</v>
      </c>
      <c r="C7" s="383"/>
      <c r="D7" s="392" t="s">
        <v>7</v>
      </c>
      <c r="E7" s="383"/>
      <c r="F7" s="392" t="s">
        <v>8</v>
      </c>
      <c r="G7" s="395"/>
      <c r="H7" s="161"/>
      <c r="I7" s="161"/>
      <c r="J7" s="161"/>
      <c r="K7" s="161"/>
      <c r="L7" s="161"/>
      <c r="M7" s="161"/>
    </row>
    <row r="8" spans="1:23" ht="32.1" customHeight="1" thickBot="1" x14ac:dyDescent="0.3">
      <c r="A8" s="144"/>
      <c r="B8" s="393" t="str">
        <f>'Risk Matrix'!G8</f>
        <v>DCS FY15 Laptop Replacement</v>
      </c>
      <c r="C8" s="394"/>
      <c r="D8" s="393" t="str">
        <f>'Risk Matrix'!D8</f>
        <v>Department of Child Safety</v>
      </c>
      <c r="E8" s="394"/>
      <c r="F8" s="396">
        <f>'Risk Matrix'!L8</f>
        <v>41878</v>
      </c>
      <c r="G8" s="397"/>
      <c r="H8" s="161"/>
      <c r="I8" s="161"/>
      <c r="J8" s="161"/>
      <c r="K8" s="161"/>
      <c r="L8" s="161"/>
      <c r="M8" s="161"/>
    </row>
    <row r="9" spans="1:23" ht="15" x14ac:dyDescent="0.25">
      <c r="A9" s="144"/>
      <c r="B9" s="161"/>
      <c r="C9" s="161"/>
      <c r="D9" s="161"/>
      <c r="E9" s="161"/>
      <c r="F9" s="161"/>
      <c r="G9" s="161"/>
      <c r="H9" s="161"/>
      <c r="I9" s="161"/>
      <c r="J9" s="161"/>
      <c r="K9" s="161"/>
    </row>
    <row r="10" spans="1:23" ht="16.5" thickBot="1" x14ac:dyDescent="0.3">
      <c r="B10" s="381" t="s">
        <v>160</v>
      </c>
      <c r="C10" s="381"/>
      <c r="D10" s="381"/>
      <c r="E10" s="381"/>
      <c r="F10" s="381"/>
      <c r="G10" s="381"/>
      <c r="H10" s="381"/>
      <c r="I10" s="139"/>
      <c r="J10" s="139"/>
      <c r="K10" s="139"/>
    </row>
    <row r="11" spans="1:23" ht="29.4" thickBot="1" x14ac:dyDescent="0.35">
      <c r="B11" s="219" t="s">
        <v>3</v>
      </c>
      <c r="C11" s="218" t="s">
        <v>81</v>
      </c>
      <c r="D11" s="228" t="s">
        <v>0</v>
      </c>
      <c r="E11" s="228" t="s">
        <v>178</v>
      </c>
      <c r="F11" s="232" t="s">
        <v>176</v>
      </c>
      <c r="G11" s="228" t="s">
        <v>74</v>
      </c>
      <c r="H11" s="243" t="s">
        <v>159</v>
      </c>
      <c r="I11" s="242" t="s">
        <v>75</v>
      </c>
      <c r="J11" s="139"/>
      <c r="K11" s="139"/>
      <c r="V11" s="135" t="s">
        <v>187</v>
      </c>
      <c r="W11" s="135" t="s">
        <v>188</v>
      </c>
    </row>
    <row r="12" spans="1:23" ht="35.1" customHeight="1" thickBot="1" x14ac:dyDescent="0.3">
      <c r="B12" s="223">
        <v>1</v>
      </c>
      <c r="C12" s="266" t="s">
        <v>232</v>
      </c>
      <c r="D12" s="229" t="s">
        <v>99</v>
      </c>
      <c r="E12" s="229" t="s">
        <v>163</v>
      </c>
      <c r="F12" s="233">
        <v>1700</v>
      </c>
      <c r="G12" s="239">
        <v>1244.3399999999999</v>
      </c>
      <c r="H12" s="236"/>
      <c r="I12" s="221">
        <f>IF(F12=FALSE, 1*G12+H12,F12*G12+H12)</f>
        <v>2115378</v>
      </c>
      <c r="J12" s="139"/>
      <c r="K12" s="139"/>
      <c r="V12" s="135">
        <f>IF(E12="Development",I12,0)</f>
        <v>2115378</v>
      </c>
      <c r="W12" s="135">
        <f>IF(E12="Operational",I12,0)</f>
        <v>0</v>
      </c>
    </row>
    <row r="13" spans="1:23" ht="35.1" customHeight="1" thickBot="1" x14ac:dyDescent="0.3">
      <c r="B13" s="226">
        <v>2</v>
      </c>
      <c r="C13" s="267" t="s">
        <v>233</v>
      </c>
      <c r="D13" s="230" t="s">
        <v>99</v>
      </c>
      <c r="E13" s="230" t="s">
        <v>163</v>
      </c>
      <c r="F13" s="234">
        <v>1700</v>
      </c>
      <c r="G13" s="240">
        <v>159.19999999999999</v>
      </c>
      <c r="H13" s="237"/>
      <c r="I13" s="220">
        <f t="shared" ref="I13:I21" si="0">IF(F13=FALSE, 1*G13+H13,F13*G13+H13)</f>
        <v>270640</v>
      </c>
      <c r="J13" s="139"/>
      <c r="K13" s="139"/>
      <c r="V13" s="135">
        <f t="shared" ref="V13:V21" si="1">IF(E13="Development",I13,0)</f>
        <v>270640</v>
      </c>
      <c r="W13" s="135">
        <f t="shared" ref="W13:W21" si="2">IF(E13="Operational",I13,0)</f>
        <v>0</v>
      </c>
    </row>
    <row r="14" spans="1:23" ht="35.1" customHeight="1" thickBot="1" x14ac:dyDescent="0.3">
      <c r="B14" s="224">
        <v>3</v>
      </c>
      <c r="C14" s="268" t="s">
        <v>234</v>
      </c>
      <c r="D14" s="231" t="s">
        <v>99</v>
      </c>
      <c r="E14" s="231" t="s">
        <v>163</v>
      </c>
      <c r="F14" s="235">
        <v>1700</v>
      </c>
      <c r="G14" s="241">
        <v>100</v>
      </c>
      <c r="H14" s="238"/>
      <c r="I14" s="225">
        <f t="shared" si="0"/>
        <v>170000</v>
      </c>
      <c r="J14" s="139"/>
      <c r="K14" s="139"/>
      <c r="V14" s="135">
        <f t="shared" si="1"/>
        <v>170000</v>
      </c>
      <c r="W14" s="135">
        <f t="shared" si="2"/>
        <v>0</v>
      </c>
    </row>
    <row r="15" spans="1:23" ht="35.1" customHeight="1" thickBot="1" x14ac:dyDescent="0.35">
      <c r="B15" s="223">
        <v>4</v>
      </c>
      <c r="C15" s="266" t="s">
        <v>235</v>
      </c>
      <c r="D15" s="229" t="s">
        <v>99</v>
      </c>
      <c r="E15" s="229" t="s">
        <v>163</v>
      </c>
      <c r="F15" s="233">
        <v>1700</v>
      </c>
      <c r="G15" s="239">
        <v>189</v>
      </c>
      <c r="H15" s="236"/>
      <c r="I15" s="221">
        <f t="shared" si="0"/>
        <v>321300</v>
      </c>
      <c r="J15" s="139"/>
      <c r="K15" s="139"/>
      <c r="V15" s="135">
        <f t="shared" si="1"/>
        <v>321300</v>
      </c>
      <c r="W15" s="135">
        <f t="shared" si="2"/>
        <v>0</v>
      </c>
    </row>
    <row r="16" spans="1:23" ht="35.1" customHeight="1" thickBot="1" x14ac:dyDescent="0.35">
      <c r="B16" s="226">
        <v>5</v>
      </c>
      <c r="C16" s="269" t="s">
        <v>236</v>
      </c>
      <c r="D16" s="230" t="s">
        <v>99</v>
      </c>
      <c r="E16" s="230" t="s">
        <v>163</v>
      </c>
      <c r="F16" s="234">
        <v>1700</v>
      </c>
      <c r="G16" s="240">
        <v>19</v>
      </c>
      <c r="H16" s="237"/>
      <c r="I16" s="220">
        <f t="shared" si="0"/>
        <v>32300</v>
      </c>
      <c r="J16" s="139"/>
      <c r="K16" s="139"/>
      <c r="V16" s="135">
        <f t="shared" si="1"/>
        <v>32300</v>
      </c>
      <c r="W16" s="135">
        <f t="shared" si="2"/>
        <v>0</v>
      </c>
    </row>
    <row r="17" spans="2:23" ht="35.1" customHeight="1" thickBot="1" x14ac:dyDescent="0.35">
      <c r="B17" s="223">
        <v>6</v>
      </c>
      <c r="C17" s="269" t="s">
        <v>237</v>
      </c>
      <c r="D17" s="229" t="s">
        <v>99</v>
      </c>
      <c r="E17" s="229" t="s">
        <v>163</v>
      </c>
      <c r="F17" s="233">
        <v>1700</v>
      </c>
      <c r="G17" s="239">
        <v>15</v>
      </c>
      <c r="H17" s="236"/>
      <c r="I17" s="221">
        <f t="shared" si="0"/>
        <v>25500</v>
      </c>
      <c r="J17" s="139"/>
      <c r="K17" s="139"/>
      <c r="V17" s="135">
        <f t="shared" si="1"/>
        <v>25500</v>
      </c>
      <c r="W17" s="135">
        <f t="shared" si="2"/>
        <v>0</v>
      </c>
    </row>
    <row r="18" spans="2:23" ht="35.1" customHeight="1" thickBot="1" x14ac:dyDescent="0.35">
      <c r="B18" s="226">
        <v>7</v>
      </c>
      <c r="C18" s="266"/>
      <c r="D18" s="230" t="s">
        <v>18</v>
      </c>
      <c r="E18" s="230" t="s">
        <v>18</v>
      </c>
      <c r="F18" s="234"/>
      <c r="G18" s="240"/>
      <c r="H18" s="237"/>
      <c r="I18" s="220">
        <f t="shared" si="0"/>
        <v>0</v>
      </c>
      <c r="J18" s="139"/>
      <c r="K18" s="139"/>
      <c r="V18" s="135">
        <f t="shared" si="1"/>
        <v>0</v>
      </c>
      <c r="W18" s="135">
        <f t="shared" si="2"/>
        <v>0</v>
      </c>
    </row>
    <row r="19" spans="2:23" ht="35.1" customHeight="1" thickBot="1" x14ac:dyDescent="0.35">
      <c r="B19" s="224">
        <v>8</v>
      </c>
      <c r="C19" s="268"/>
      <c r="D19" s="231" t="s">
        <v>18</v>
      </c>
      <c r="E19" s="231" t="s">
        <v>18</v>
      </c>
      <c r="F19" s="235"/>
      <c r="G19" s="241"/>
      <c r="H19" s="238"/>
      <c r="I19" s="225">
        <f t="shared" si="0"/>
        <v>0</v>
      </c>
      <c r="J19" s="139"/>
      <c r="K19" s="139"/>
      <c r="V19" s="135">
        <f t="shared" si="1"/>
        <v>0</v>
      </c>
      <c r="W19" s="135">
        <f t="shared" si="2"/>
        <v>0</v>
      </c>
    </row>
    <row r="20" spans="2:23" ht="35.1" customHeight="1" thickBot="1" x14ac:dyDescent="0.35">
      <c r="B20" s="222">
        <v>9</v>
      </c>
      <c r="C20" s="266"/>
      <c r="D20" s="229" t="s">
        <v>18</v>
      </c>
      <c r="E20" s="229" t="s">
        <v>18</v>
      </c>
      <c r="F20" s="233"/>
      <c r="G20" s="239"/>
      <c r="H20" s="236"/>
      <c r="I20" s="221">
        <f t="shared" si="0"/>
        <v>0</v>
      </c>
      <c r="J20" s="139"/>
      <c r="K20" s="139"/>
      <c r="V20" s="135">
        <f t="shared" si="1"/>
        <v>0</v>
      </c>
      <c r="W20" s="135">
        <f t="shared" si="2"/>
        <v>0</v>
      </c>
    </row>
    <row r="21" spans="2:23" ht="35.1" customHeight="1" thickBot="1" x14ac:dyDescent="0.35">
      <c r="B21" s="223">
        <v>10</v>
      </c>
      <c r="C21" s="227"/>
      <c r="D21" s="230" t="s">
        <v>18</v>
      </c>
      <c r="E21" s="230" t="s">
        <v>18</v>
      </c>
      <c r="F21" s="234"/>
      <c r="G21" s="240"/>
      <c r="H21" s="237"/>
      <c r="I21" s="220">
        <f t="shared" si="0"/>
        <v>0</v>
      </c>
      <c r="J21" s="139"/>
      <c r="K21" s="139"/>
      <c r="V21" s="135">
        <f t="shared" si="1"/>
        <v>0</v>
      </c>
      <c r="W21" s="135">
        <f t="shared" si="2"/>
        <v>0</v>
      </c>
    </row>
    <row r="22" spans="2:23" x14ac:dyDescent="0.3">
      <c r="B22" s="164"/>
      <c r="C22" s="164"/>
      <c r="D22" s="165"/>
      <c r="E22" s="165"/>
      <c r="F22" s="165"/>
      <c r="H22" s="166" t="s">
        <v>186</v>
      </c>
      <c r="I22" s="167">
        <f>SUM(V12:V21)</f>
        <v>2935118</v>
      </c>
      <c r="J22" s="139"/>
      <c r="K22" s="139"/>
    </row>
    <row r="23" spans="2:23" x14ac:dyDescent="0.3">
      <c r="B23" s="164"/>
      <c r="C23" s="164"/>
      <c r="D23" s="168"/>
      <c r="E23" s="168"/>
      <c r="F23" s="168"/>
      <c r="H23" s="168" t="s">
        <v>185</v>
      </c>
      <c r="I23" s="124">
        <f>SUM(W12:W21)</f>
        <v>0</v>
      </c>
      <c r="J23" s="139"/>
      <c r="K23" s="139"/>
    </row>
    <row r="24" spans="2:23" ht="15.6" x14ac:dyDescent="0.3">
      <c r="H24" s="169" t="s">
        <v>181</v>
      </c>
      <c r="I24" s="170">
        <f>SUM(I22:I23)</f>
        <v>2935118</v>
      </c>
    </row>
  </sheetData>
  <sheetProtection formatCells="0" formatRows="0" insertRows="0" deleteRows="0" selectLockedCells="1"/>
  <mergeCells count="12">
    <mergeCell ref="C1:H1"/>
    <mergeCell ref="C2:H2"/>
    <mergeCell ref="D7:E7"/>
    <mergeCell ref="D8:E8"/>
    <mergeCell ref="F7:G7"/>
    <mergeCell ref="F8:G8"/>
    <mergeCell ref="B8:C8"/>
    <mergeCell ref="B10:H10"/>
    <mergeCell ref="B7:C7"/>
    <mergeCell ref="D4:E4"/>
    <mergeCell ref="H4:I4"/>
    <mergeCell ref="F4:G4"/>
  </mergeCells>
  <dataValidations count="2">
    <dataValidation type="list" allowBlank="1" showInputMessage="1" showErrorMessage="1" sqref="D12:D21">
      <formula1>"[--Select--], Prof &amp; Outside Services, Hardware, Software, License &amp; Maint Fees, Communications, Facilities, Other"</formula1>
    </dataValidation>
    <dataValidation type="list" allowBlank="1" showInputMessage="1" showErrorMessage="1" sqref="E12:E21">
      <formula1>"[--Select--], Development, Operational"</formula1>
    </dataValidation>
  </dataValidations>
  <pageMargins left="0.7" right="0.7" top="0.75" bottom="0.75" header="0.3" footer="0.3"/>
  <pageSetup scale="6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G96"/>
  <sheetViews>
    <sheetView topLeftCell="A16" zoomScaleNormal="100" workbookViewId="0">
      <selection activeCell="M34" sqref="M34"/>
    </sheetView>
  </sheetViews>
  <sheetFormatPr defaultColWidth="9.109375" defaultRowHeight="20.25" customHeight="1" x14ac:dyDescent="0.3"/>
  <cols>
    <col min="1" max="1" width="3.33203125" style="135" customWidth="1"/>
    <col min="2" max="2" width="5.44140625" style="135" customWidth="1"/>
    <col min="3" max="3" width="13.109375" style="135" customWidth="1"/>
    <col min="4" max="4" width="7.44140625" style="135" customWidth="1"/>
    <col min="5" max="5" width="13.88671875" style="135" customWidth="1"/>
    <col min="6" max="7" width="12.6640625" style="156" customWidth="1"/>
    <col min="8" max="10" width="12.6640625" style="144" customWidth="1"/>
    <col min="11" max="11" width="15.6640625" style="144" customWidth="1"/>
    <col min="12" max="13" width="10.6640625" style="136" customWidth="1"/>
    <col min="14" max="15" width="9.109375" style="136" customWidth="1"/>
    <col min="16" max="24" width="12" style="136" customWidth="1"/>
    <col min="25" max="29" width="13" style="136" customWidth="1"/>
    <col min="30" max="32" width="9.109375" style="136" customWidth="1"/>
    <col min="33" max="16384" width="9.109375" style="135"/>
  </cols>
  <sheetData>
    <row r="1" spans="2:33" s="148" customFormat="1" ht="26.25" customHeight="1" x14ac:dyDescent="0.35">
      <c r="B1" s="293" t="s">
        <v>204</v>
      </c>
      <c r="C1" s="293"/>
      <c r="D1" s="293"/>
      <c r="E1" s="293"/>
      <c r="F1" s="293"/>
      <c r="G1" s="293"/>
      <c r="H1" s="293"/>
      <c r="I1" s="293"/>
      <c r="J1" s="293"/>
      <c r="K1" s="293"/>
      <c r="L1" s="151"/>
      <c r="M1" s="151"/>
      <c r="N1" s="151"/>
      <c r="O1" s="151"/>
      <c r="P1" s="151"/>
      <c r="Q1" s="151"/>
      <c r="R1" s="151"/>
      <c r="S1" s="151"/>
      <c r="T1" s="151"/>
      <c r="U1" s="151"/>
      <c r="V1" s="151"/>
      <c r="W1" s="151"/>
      <c r="X1" s="151"/>
      <c r="Y1" s="151"/>
      <c r="Z1" s="151"/>
      <c r="AA1" s="151"/>
      <c r="AB1" s="151"/>
      <c r="AC1" s="151"/>
      <c r="AD1" s="151"/>
    </row>
    <row r="2" spans="2:33" s="148" customFormat="1" ht="23.25" customHeight="1" x14ac:dyDescent="0.25">
      <c r="B2" s="398" t="s">
        <v>175</v>
      </c>
      <c r="C2" s="398"/>
      <c r="D2" s="398"/>
      <c r="E2" s="398"/>
      <c r="F2" s="398"/>
      <c r="G2" s="398"/>
      <c r="H2" s="398"/>
      <c r="I2" s="398"/>
      <c r="J2" s="398"/>
      <c r="K2" s="398"/>
      <c r="L2" s="151"/>
      <c r="M2" s="151"/>
      <c r="N2" s="151"/>
      <c r="O2" s="151"/>
      <c r="P2" s="151"/>
      <c r="Q2" s="151"/>
      <c r="R2" s="151"/>
      <c r="S2" s="151"/>
      <c r="T2" s="151"/>
      <c r="U2" s="151"/>
      <c r="V2" s="151"/>
      <c r="W2" s="151"/>
      <c r="X2" s="151"/>
      <c r="Y2" s="151"/>
      <c r="Z2" s="151"/>
      <c r="AA2" s="151"/>
      <c r="AB2" s="151"/>
      <c r="AC2" s="151"/>
      <c r="AD2" s="151"/>
    </row>
    <row r="3" spans="2:33" s="144" customFormat="1" ht="7.5" customHeight="1" x14ac:dyDescent="0.2">
      <c r="D3" s="161"/>
      <c r="E3" s="161"/>
      <c r="F3" s="161"/>
      <c r="G3" s="161"/>
      <c r="H3" s="161"/>
      <c r="I3" s="161"/>
      <c r="J3" s="161"/>
      <c r="K3" s="161"/>
      <c r="L3" s="161"/>
      <c r="M3" s="161"/>
      <c r="N3" s="161"/>
      <c r="O3" s="161"/>
    </row>
    <row r="4" spans="2:33" s="148" customFormat="1" ht="18" customHeight="1" x14ac:dyDescent="0.25">
      <c r="C4" s="410" t="s">
        <v>16</v>
      </c>
      <c r="D4" s="411"/>
      <c r="E4" s="408" t="str">
        <f>'Risk Matrix'!E4</f>
        <v>To Be Provided by ADOA-ASET</v>
      </c>
      <c r="F4" s="409"/>
      <c r="G4" s="410" t="s">
        <v>17</v>
      </c>
      <c r="H4" s="411"/>
      <c r="I4" s="408" t="str">
        <f>'Risk Matrix'!H4</f>
        <v>To be Provided by ADOA-ASET</v>
      </c>
      <c r="J4" s="409"/>
      <c r="K4" s="159"/>
      <c r="L4" s="159"/>
      <c r="M4" s="160"/>
      <c r="N4" s="160"/>
      <c r="O4" s="151"/>
      <c r="P4" s="171"/>
      <c r="Q4" s="151"/>
      <c r="R4" s="151"/>
      <c r="S4" s="151"/>
      <c r="T4" s="151"/>
      <c r="U4" s="151"/>
      <c r="V4" s="151"/>
      <c r="W4" s="151"/>
      <c r="X4" s="151"/>
      <c r="Y4" s="151"/>
      <c r="Z4" s="151"/>
      <c r="AA4" s="151"/>
      <c r="AB4" s="151"/>
      <c r="AC4" s="151"/>
      <c r="AD4" s="151"/>
      <c r="AE4" s="151"/>
      <c r="AF4" s="151"/>
      <c r="AG4" s="151"/>
    </row>
    <row r="5" spans="2:33" s="144" customFormat="1" ht="12" customHeight="1" x14ac:dyDescent="0.2">
      <c r="D5" s="161"/>
      <c r="E5" s="161"/>
      <c r="F5" s="161"/>
      <c r="G5" s="161"/>
      <c r="H5" s="161"/>
      <c r="I5" s="161"/>
      <c r="J5" s="161"/>
      <c r="K5" s="161"/>
      <c r="L5" s="161"/>
      <c r="M5" s="161"/>
      <c r="N5" s="161"/>
      <c r="O5" s="161"/>
    </row>
    <row r="6" spans="2:33" s="145" customFormat="1" ht="15" customHeight="1" thickBot="1" x14ac:dyDescent="0.3">
      <c r="C6" s="127" t="s">
        <v>5</v>
      </c>
      <c r="D6" s="128"/>
      <c r="K6" s="162"/>
      <c r="L6" s="162"/>
      <c r="M6" s="162"/>
      <c r="N6" s="162"/>
      <c r="O6" s="162"/>
      <c r="P6" s="163"/>
      <c r="Q6" s="163"/>
      <c r="R6" s="146"/>
      <c r="S6" s="146"/>
      <c r="T6" s="146"/>
      <c r="U6" s="146"/>
      <c r="V6" s="146"/>
      <c r="W6" s="146"/>
      <c r="X6" s="146"/>
      <c r="Y6" s="146"/>
      <c r="Z6" s="146"/>
      <c r="AA6" s="146"/>
      <c r="AB6" s="146"/>
      <c r="AC6" s="146"/>
      <c r="AD6" s="146"/>
      <c r="AE6" s="146"/>
      <c r="AF6" s="146"/>
    </row>
    <row r="7" spans="2:33" s="144" customFormat="1" ht="15" customHeight="1" thickBot="1" x14ac:dyDescent="0.25">
      <c r="C7" s="405" t="s">
        <v>7</v>
      </c>
      <c r="D7" s="406"/>
      <c r="E7" s="407"/>
      <c r="F7" s="406" t="s">
        <v>6</v>
      </c>
      <c r="G7" s="406"/>
      <c r="H7" s="406"/>
      <c r="I7" s="405" t="s">
        <v>8</v>
      </c>
      <c r="J7" s="407"/>
    </row>
    <row r="8" spans="2:33" s="144" customFormat="1" ht="32.1" customHeight="1" thickBot="1" x14ac:dyDescent="0.25">
      <c r="C8" s="402" t="str">
        <f>'Risk Matrix'!D8</f>
        <v>Department of Child Safety</v>
      </c>
      <c r="D8" s="403"/>
      <c r="E8" s="404"/>
      <c r="F8" s="403" t="str">
        <f>'Risk Matrix'!G8</f>
        <v>DCS FY15 Laptop Replacement</v>
      </c>
      <c r="G8" s="403"/>
      <c r="H8" s="403"/>
      <c r="I8" s="456">
        <f>'Risk Matrix'!L8</f>
        <v>41878</v>
      </c>
      <c r="J8" s="457"/>
    </row>
    <row r="9" spans="2:33" s="144" customFormat="1" ht="20.100000000000001" customHeight="1" x14ac:dyDescent="0.2">
      <c r="B9" s="172"/>
      <c r="C9" s="172"/>
      <c r="D9" s="172"/>
      <c r="E9" s="172"/>
      <c r="F9" s="172"/>
      <c r="G9" s="172"/>
      <c r="H9" s="173"/>
      <c r="I9" s="173"/>
      <c r="J9" s="161"/>
      <c r="K9" s="161"/>
      <c r="L9" s="161"/>
      <c r="M9" s="161"/>
      <c r="N9" s="161"/>
    </row>
    <row r="10" spans="2:33" s="139" customFormat="1" ht="24.75" customHeight="1" thickBot="1" x14ac:dyDescent="0.3">
      <c r="C10" s="401" t="s">
        <v>182</v>
      </c>
      <c r="D10" s="401"/>
      <c r="E10" s="401"/>
      <c r="F10" s="401"/>
      <c r="G10" s="401"/>
      <c r="H10" s="401"/>
      <c r="I10" s="401"/>
      <c r="J10" s="401"/>
      <c r="K10" s="401"/>
      <c r="N10" s="135"/>
      <c r="O10" s="136"/>
      <c r="P10" s="136"/>
      <c r="Q10" s="136"/>
      <c r="R10" s="136"/>
      <c r="S10" s="136"/>
      <c r="T10" s="136"/>
      <c r="U10" s="136"/>
      <c r="V10" s="136"/>
      <c r="W10" s="136"/>
      <c r="X10" s="136"/>
      <c r="Y10" s="136"/>
      <c r="Z10" s="136"/>
      <c r="AA10" s="136"/>
      <c r="AB10" s="136"/>
      <c r="AC10" s="136"/>
      <c r="AD10" s="136"/>
      <c r="AE10" s="136"/>
      <c r="AF10" s="136"/>
    </row>
    <row r="11" spans="2:33" s="139" customFormat="1" ht="35.1" customHeight="1" thickBot="1" x14ac:dyDescent="0.3">
      <c r="B11" s="399" t="s">
        <v>81</v>
      </c>
      <c r="C11" s="400"/>
      <c r="D11" s="412" t="s">
        <v>162</v>
      </c>
      <c r="E11" s="413"/>
      <c r="F11" s="245" t="s">
        <v>10</v>
      </c>
      <c r="G11" s="246" t="s">
        <v>11</v>
      </c>
      <c r="H11" s="245" t="s">
        <v>12</v>
      </c>
      <c r="I11" s="245" t="s">
        <v>13</v>
      </c>
      <c r="J11" s="244" t="s">
        <v>14</v>
      </c>
      <c r="K11" s="134" t="s">
        <v>75</v>
      </c>
      <c r="L11" s="136"/>
      <c r="M11" s="136"/>
      <c r="N11" s="136"/>
      <c r="O11" s="136"/>
      <c r="P11" s="136"/>
      <c r="Q11" s="136"/>
      <c r="R11" s="136"/>
      <c r="S11" s="136"/>
      <c r="T11" s="136"/>
      <c r="U11" s="136"/>
      <c r="V11" s="136"/>
      <c r="W11" s="136"/>
      <c r="X11" s="136"/>
      <c r="Y11" s="136"/>
      <c r="Z11" s="136"/>
      <c r="AA11" s="136"/>
      <c r="AB11" s="136"/>
      <c r="AC11" s="136"/>
    </row>
    <row r="12" spans="2:33" s="139" customFormat="1" ht="20.100000000000001" customHeight="1" thickBot="1" x14ac:dyDescent="0.35">
      <c r="B12" s="443" t="s">
        <v>161</v>
      </c>
      <c r="C12" s="444"/>
      <c r="D12" s="431" t="s">
        <v>163</v>
      </c>
      <c r="E12" s="432"/>
      <c r="F12" s="257"/>
      <c r="G12" s="258"/>
      <c r="H12" s="257"/>
      <c r="I12" s="257"/>
      <c r="J12" s="259"/>
      <c r="K12" s="260">
        <f t="shared" ref="K12:K25" si="0">SUM(F12:J12)</f>
        <v>0</v>
      </c>
      <c r="L12" s="136"/>
      <c r="M12" s="136"/>
      <c r="N12" s="136"/>
      <c r="O12" s="136"/>
      <c r="P12" s="136"/>
      <c r="Q12" s="136"/>
      <c r="R12" s="136"/>
      <c r="S12" s="136"/>
      <c r="T12" s="136"/>
      <c r="U12" s="136"/>
      <c r="V12" s="136"/>
      <c r="W12" s="136"/>
      <c r="X12" s="136"/>
      <c r="Y12" s="136"/>
      <c r="Z12" s="136"/>
      <c r="AA12" s="136"/>
      <c r="AB12" s="136"/>
      <c r="AC12" s="136"/>
    </row>
    <row r="13" spans="2:33" s="139" customFormat="1" ht="20.100000000000001" customHeight="1" thickBot="1" x14ac:dyDescent="0.35">
      <c r="B13" s="445"/>
      <c r="C13" s="446"/>
      <c r="D13" s="433" t="s">
        <v>164</v>
      </c>
      <c r="E13" s="434"/>
      <c r="F13" s="253"/>
      <c r="G13" s="254"/>
      <c r="H13" s="253"/>
      <c r="I13" s="253"/>
      <c r="J13" s="255"/>
      <c r="K13" s="256">
        <f t="shared" si="0"/>
        <v>0</v>
      </c>
      <c r="M13" s="136"/>
      <c r="N13" s="136"/>
      <c r="O13" s="136"/>
      <c r="P13" s="136"/>
      <c r="Q13" s="136"/>
      <c r="R13" s="136"/>
      <c r="S13" s="136"/>
      <c r="T13" s="136"/>
      <c r="U13" s="136"/>
      <c r="V13" s="136"/>
      <c r="W13" s="136"/>
      <c r="X13" s="136"/>
      <c r="Y13" s="136"/>
      <c r="Z13" s="136"/>
      <c r="AA13" s="136"/>
      <c r="AB13" s="136"/>
      <c r="AC13" s="136"/>
    </row>
    <row r="14" spans="2:33" s="139" customFormat="1" ht="20.100000000000001" customHeight="1" thickBot="1" x14ac:dyDescent="0.35">
      <c r="B14" s="443" t="s">
        <v>99</v>
      </c>
      <c r="C14" s="444"/>
      <c r="D14" s="431" t="s">
        <v>163</v>
      </c>
      <c r="E14" s="432"/>
      <c r="F14" s="257">
        <v>2935118</v>
      </c>
      <c r="G14" s="258"/>
      <c r="H14" s="257"/>
      <c r="I14" s="257"/>
      <c r="J14" s="259"/>
      <c r="K14" s="260">
        <f t="shared" si="0"/>
        <v>2935118</v>
      </c>
      <c r="L14" s="136"/>
      <c r="M14" s="136"/>
      <c r="N14" s="136"/>
      <c r="O14" s="136"/>
      <c r="P14" s="136"/>
      <c r="Q14" s="136"/>
      <c r="R14" s="136"/>
      <c r="S14" s="136"/>
      <c r="T14" s="136"/>
      <c r="U14" s="136"/>
      <c r="V14" s="136"/>
      <c r="W14" s="136"/>
      <c r="X14" s="136"/>
      <c r="Y14" s="136"/>
      <c r="Z14" s="136"/>
      <c r="AA14" s="136"/>
      <c r="AB14" s="136"/>
      <c r="AC14" s="136"/>
    </row>
    <row r="15" spans="2:33" s="139" customFormat="1" ht="20.100000000000001" customHeight="1" thickBot="1" x14ac:dyDescent="0.35">
      <c r="B15" s="445"/>
      <c r="C15" s="446"/>
      <c r="D15" s="433" t="s">
        <v>164</v>
      </c>
      <c r="E15" s="434"/>
      <c r="F15" s="253"/>
      <c r="G15" s="254"/>
      <c r="H15" s="253"/>
      <c r="I15" s="253"/>
      <c r="J15" s="255"/>
      <c r="K15" s="256">
        <f t="shared" si="0"/>
        <v>0</v>
      </c>
      <c r="L15" s="136"/>
      <c r="M15" s="136"/>
      <c r="N15" s="136"/>
      <c r="O15" s="136"/>
      <c r="P15" s="136"/>
      <c r="Q15" s="136"/>
      <c r="R15" s="136"/>
      <c r="S15" s="136"/>
      <c r="T15" s="136"/>
      <c r="U15" s="136"/>
      <c r="V15" s="136"/>
      <c r="W15" s="136"/>
      <c r="X15" s="136"/>
      <c r="Y15" s="136"/>
      <c r="Z15" s="136"/>
      <c r="AA15" s="136"/>
      <c r="AB15" s="136"/>
      <c r="AC15" s="136"/>
    </row>
    <row r="16" spans="2:33" s="139" customFormat="1" ht="20.100000000000001" customHeight="1" thickBot="1" x14ac:dyDescent="0.35">
      <c r="B16" s="443" t="s">
        <v>106</v>
      </c>
      <c r="C16" s="444"/>
      <c r="D16" s="431" t="s">
        <v>163</v>
      </c>
      <c r="E16" s="432"/>
      <c r="F16" s="257"/>
      <c r="G16" s="258"/>
      <c r="H16" s="257"/>
      <c r="I16" s="257"/>
      <c r="J16" s="259"/>
      <c r="K16" s="260">
        <f t="shared" si="0"/>
        <v>0</v>
      </c>
      <c r="L16" s="136"/>
      <c r="M16" s="136"/>
      <c r="N16" s="136"/>
      <c r="O16" s="136"/>
      <c r="P16" s="136"/>
      <c r="Q16" s="136"/>
      <c r="R16" s="136"/>
      <c r="S16" s="136"/>
      <c r="T16" s="136"/>
      <c r="U16" s="136"/>
      <c r="V16" s="136"/>
      <c r="W16" s="136"/>
      <c r="X16" s="136"/>
      <c r="Y16" s="136"/>
      <c r="Z16" s="136"/>
      <c r="AA16" s="136"/>
      <c r="AB16" s="136"/>
      <c r="AC16" s="136"/>
    </row>
    <row r="17" spans="2:30" s="139" customFormat="1" ht="20.100000000000001" customHeight="1" thickBot="1" x14ac:dyDescent="0.35">
      <c r="B17" s="445"/>
      <c r="C17" s="446"/>
      <c r="D17" s="433" t="s">
        <v>164</v>
      </c>
      <c r="E17" s="434"/>
      <c r="F17" s="253"/>
      <c r="G17" s="254"/>
      <c r="H17" s="253"/>
      <c r="I17" s="253"/>
      <c r="J17" s="255"/>
      <c r="K17" s="256">
        <f t="shared" si="0"/>
        <v>0</v>
      </c>
      <c r="L17" s="136"/>
      <c r="M17" s="136"/>
      <c r="N17" s="136"/>
      <c r="O17" s="136"/>
      <c r="P17" s="136"/>
      <c r="Q17" s="136"/>
      <c r="R17" s="136"/>
      <c r="S17" s="136"/>
      <c r="T17" s="136"/>
      <c r="U17" s="136"/>
      <c r="V17" s="136"/>
      <c r="W17" s="136"/>
      <c r="X17" s="136"/>
      <c r="Y17" s="136"/>
      <c r="Z17" s="136"/>
      <c r="AA17" s="136"/>
      <c r="AB17" s="136"/>
      <c r="AC17" s="136"/>
    </row>
    <row r="18" spans="2:30" s="139" customFormat="1" ht="20.100000000000001" customHeight="1" thickBot="1" x14ac:dyDescent="0.35">
      <c r="B18" s="443" t="s">
        <v>152</v>
      </c>
      <c r="C18" s="444"/>
      <c r="D18" s="431" t="s">
        <v>163</v>
      </c>
      <c r="E18" s="432"/>
      <c r="F18" s="257"/>
      <c r="G18" s="258"/>
      <c r="H18" s="257"/>
      <c r="I18" s="257"/>
      <c r="J18" s="259"/>
      <c r="K18" s="260">
        <f t="shared" si="0"/>
        <v>0</v>
      </c>
      <c r="L18" s="136"/>
      <c r="M18" s="136"/>
      <c r="N18" s="136"/>
      <c r="O18" s="136"/>
      <c r="P18" s="136"/>
      <c r="Q18" s="136"/>
      <c r="R18" s="136"/>
      <c r="S18" s="136"/>
      <c r="T18" s="136"/>
      <c r="U18" s="136"/>
      <c r="V18" s="136"/>
      <c r="W18" s="136"/>
      <c r="X18" s="136"/>
      <c r="Y18" s="136"/>
      <c r="Z18" s="136"/>
      <c r="AA18" s="136"/>
      <c r="AB18" s="136"/>
      <c r="AC18" s="136"/>
    </row>
    <row r="19" spans="2:30" s="139" customFormat="1" ht="20.100000000000001" customHeight="1" thickBot="1" x14ac:dyDescent="0.35">
      <c r="B19" s="445"/>
      <c r="C19" s="446"/>
      <c r="D19" s="433" t="s">
        <v>164</v>
      </c>
      <c r="E19" s="434"/>
      <c r="F19" s="253"/>
      <c r="G19" s="254"/>
      <c r="H19" s="253"/>
      <c r="I19" s="253"/>
      <c r="J19" s="255"/>
      <c r="K19" s="256">
        <f t="shared" si="0"/>
        <v>0</v>
      </c>
      <c r="L19" s="136"/>
      <c r="M19" s="136"/>
      <c r="N19" s="136"/>
      <c r="O19" s="136"/>
      <c r="P19" s="136"/>
      <c r="Q19" s="136"/>
      <c r="R19" s="136"/>
      <c r="S19" s="136"/>
      <c r="T19" s="136"/>
      <c r="U19" s="136"/>
      <c r="V19" s="136"/>
      <c r="W19" s="136"/>
      <c r="X19" s="136"/>
      <c r="Y19" s="136"/>
      <c r="Z19" s="136"/>
      <c r="AA19" s="136"/>
      <c r="AB19" s="136"/>
      <c r="AC19" s="136"/>
    </row>
    <row r="20" spans="2:30" s="139" customFormat="1" ht="20.100000000000001" customHeight="1" thickBot="1" x14ac:dyDescent="0.35">
      <c r="B20" s="443" t="s">
        <v>153</v>
      </c>
      <c r="C20" s="444"/>
      <c r="D20" s="431" t="s">
        <v>163</v>
      </c>
      <c r="E20" s="432"/>
      <c r="F20" s="257"/>
      <c r="G20" s="258"/>
      <c r="H20" s="257"/>
      <c r="I20" s="257"/>
      <c r="J20" s="259"/>
      <c r="K20" s="260">
        <f t="shared" si="0"/>
        <v>0</v>
      </c>
      <c r="L20" s="136"/>
      <c r="M20" s="136"/>
      <c r="N20" s="136"/>
      <c r="O20" s="136"/>
      <c r="P20" s="136"/>
      <c r="Q20" s="136"/>
      <c r="R20" s="136"/>
      <c r="S20" s="136"/>
      <c r="T20" s="136"/>
      <c r="U20" s="136"/>
      <c r="V20" s="136"/>
      <c r="W20" s="136"/>
      <c r="X20" s="136"/>
      <c r="Y20" s="136"/>
      <c r="Z20" s="136"/>
      <c r="AA20" s="136"/>
      <c r="AB20" s="136"/>
      <c r="AC20" s="136"/>
    </row>
    <row r="21" spans="2:30" s="139" customFormat="1" ht="20.100000000000001" customHeight="1" thickBot="1" x14ac:dyDescent="0.35">
      <c r="B21" s="445"/>
      <c r="C21" s="446"/>
      <c r="D21" s="433" t="s">
        <v>164</v>
      </c>
      <c r="E21" s="434"/>
      <c r="F21" s="253"/>
      <c r="G21" s="254"/>
      <c r="H21" s="253"/>
      <c r="I21" s="253"/>
      <c r="J21" s="255"/>
      <c r="K21" s="256">
        <f t="shared" si="0"/>
        <v>0</v>
      </c>
      <c r="L21" s="136"/>
      <c r="M21" s="136"/>
      <c r="N21" s="136"/>
      <c r="O21" s="136"/>
      <c r="P21" s="136"/>
      <c r="Q21" s="136"/>
      <c r="R21" s="136"/>
      <c r="S21" s="136"/>
      <c r="T21" s="136"/>
      <c r="U21" s="136"/>
      <c r="V21" s="136"/>
      <c r="W21" s="136"/>
      <c r="X21" s="136"/>
      <c r="Y21" s="136"/>
      <c r="Z21" s="136"/>
      <c r="AA21" s="136"/>
      <c r="AB21" s="136"/>
      <c r="AC21" s="136"/>
    </row>
    <row r="22" spans="2:30" s="139" customFormat="1" ht="20.100000000000001" customHeight="1" thickBot="1" x14ac:dyDescent="0.35">
      <c r="B22" s="443" t="s">
        <v>180</v>
      </c>
      <c r="C22" s="444"/>
      <c r="D22" s="431" t="s">
        <v>163</v>
      </c>
      <c r="E22" s="432"/>
      <c r="F22" s="257"/>
      <c r="G22" s="258"/>
      <c r="H22" s="257"/>
      <c r="I22" s="257"/>
      <c r="J22" s="259"/>
      <c r="K22" s="260">
        <f t="shared" si="0"/>
        <v>0</v>
      </c>
      <c r="L22" s="136"/>
      <c r="M22" s="136"/>
      <c r="N22" s="136"/>
      <c r="O22" s="136"/>
      <c r="P22" s="136"/>
      <c r="Q22" s="136"/>
      <c r="R22" s="136"/>
      <c r="S22" s="136"/>
      <c r="T22" s="136"/>
      <c r="U22" s="136"/>
      <c r="V22" s="136"/>
      <c r="W22" s="136"/>
      <c r="X22" s="136"/>
      <c r="Y22" s="136"/>
      <c r="Z22" s="136"/>
      <c r="AA22" s="136"/>
      <c r="AB22" s="136"/>
      <c r="AC22" s="136"/>
    </row>
    <row r="23" spans="2:30" s="139" customFormat="1" ht="20.100000000000001" customHeight="1" thickBot="1" x14ac:dyDescent="0.35">
      <c r="B23" s="445"/>
      <c r="C23" s="446"/>
      <c r="D23" s="433" t="s">
        <v>164</v>
      </c>
      <c r="E23" s="434"/>
      <c r="F23" s="253"/>
      <c r="G23" s="254"/>
      <c r="H23" s="253"/>
      <c r="I23" s="253"/>
      <c r="J23" s="255"/>
      <c r="K23" s="256">
        <f t="shared" si="0"/>
        <v>0</v>
      </c>
      <c r="L23" s="136"/>
      <c r="M23" s="136"/>
      <c r="N23" s="136"/>
      <c r="O23" s="136"/>
      <c r="P23" s="136"/>
      <c r="Q23" s="136"/>
      <c r="R23" s="136"/>
      <c r="S23" s="136"/>
      <c r="T23" s="136"/>
      <c r="U23" s="136"/>
      <c r="V23" s="136"/>
      <c r="W23" s="136"/>
      <c r="X23" s="136"/>
      <c r="Y23" s="136"/>
      <c r="Z23" s="136"/>
      <c r="AA23" s="136"/>
      <c r="AB23" s="136"/>
      <c r="AC23" s="136"/>
    </row>
    <row r="24" spans="2:30" s="139" customFormat="1" ht="20.100000000000001" customHeight="1" thickBot="1" x14ac:dyDescent="0.35">
      <c r="B24" s="443" t="s">
        <v>154</v>
      </c>
      <c r="C24" s="444"/>
      <c r="D24" s="431" t="s">
        <v>163</v>
      </c>
      <c r="E24" s="432"/>
      <c r="F24" s="257"/>
      <c r="G24" s="258"/>
      <c r="H24" s="257"/>
      <c r="I24" s="257"/>
      <c r="J24" s="259"/>
      <c r="K24" s="260">
        <f t="shared" si="0"/>
        <v>0</v>
      </c>
      <c r="L24" s="136"/>
      <c r="M24" s="136"/>
      <c r="N24" s="136"/>
      <c r="O24" s="136"/>
      <c r="P24" s="136"/>
      <c r="Q24" s="136"/>
      <c r="R24" s="136"/>
      <c r="S24" s="136"/>
      <c r="T24" s="136"/>
      <c r="U24" s="136"/>
      <c r="V24" s="136"/>
      <c r="W24" s="136"/>
      <c r="X24" s="136"/>
      <c r="Y24" s="136"/>
      <c r="Z24" s="136"/>
      <c r="AA24" s="136"/>
      <c r="AB24" s="136"/>
      <c r="AC24" s="136"/>
    </row>
    <row r="25" spans="2:30" s="139" customFormat="1" ht="20.100000000000001" customHeight="1" thickBot="1" x14ac:dyDescent="0.35">
      <c r="B25" s="445"/>
      <c r="C25" s="446"/>
      <c r="D25" s="433" t="s">
        <v>164</v>
      </c>
      <c r="E25" s="434"/>
      <c r="F25" s="253"/>
      <c r="G25" s="254"/>
      <c r="H25" s="253"/>
      <c r="I25" s="253"/>
      <c r="J25" s="255"/>
      <c r="K25" s="256">
        <f t="shared" si="0"/>
        <v>0</v>
      </c>
      <c r="L25" s="136"/>
      <c r="M25" s="136"/>
      <c r="N25" s="136"/>
      <c r="O25" s="136"/>
      <c r="P25" s="136"/>
      <c r="Q25" s="136"/>
      <c r="R25" s="136"/>
      <c r="S25" s="136"/>
      <c r="T25" s="136"/>
      <c r="U25" s="136"/>
      <c r="V25" s="136"/>
      <c r="W25" s="136"/>
      <c r="X25" s="136"/>
      <c r="Y25" s="136"/>
      <c r="Z25" s="136"/>
      <c r="AA25" s="136"/>
      <c r="AB25" s="136"/>
      <c r="AC25" s="136"/>
    </row>
    <row r="26" spans="2:30" s="139" customFormat="1" ht="15" customHeight="1" x14ac:dyDescent="0.25">
      <c r="B26" s="114"/>
      <c r="C26" s="174"/>
      <c r="D26" s="174"/>
      <c r="E26" s="174"/>
      <c r="F26" s="174"/>
      <c r="G26" s="115"/>
      <c r="H26" s="453" t="s">
        <v>168</v>
      </c>
      <c r="I26" s="454"/>
      <c r="J26" s="454"/>
      <c r="K26" s="129">
        <f>K12+K14+K16+K18+K20+K22+K24</f>
        <v>2935118</v>
      </c>
      <c r="L26" s="135"/>
      <c r="M26" s="136"/>
      <c r="N26" s="136"/>
      <c r="O26" s="136"/>
      <c r="P26" s="136"/>
      <c r="Q26" s="136"/>
      <c r="R26" s="136"/>
      <c r="S26" s="136"/>
      <c r="T26" s="136"/>
      <c r="U26" s="136"/>
      <c r="V26" s="136"/>
      <c r="W26" s="136"/>
      <c r="X26" s="136"/>
      <c r="Y26" s="136"/>
      <c r="Z26" s="136"/>
      <c r="AA26" s="136"/>
      <c r="AB26" s="136"/>
      <c r="AC26" s="136"/>
      <c r="AD26" s="136"/>
    </row>
    <row r="27" spans="2:30" s="139" customFormat="1" ht="15" customHeight="1" x14ac:dyDescent="0.25">
      <c r="B27" s="114"/>
      <c r="C27" s="174"/>
      <c r="D27" s="174"/>
      <c r="E27" s="174"/>
      <c r="F27" s="174"/>
      <c r="G27" s="115"/>
      <c r="H27" s="455" t="s">
        <v>169</v>
      </c>
      <c r="I27" s="277"/>
      <c r="J27" s="277"/>
      <c r="K27" s="129">
        <f>K13+K15+K17+K19+K21+K23+K25</f>
        <v>0</v>
      </c>
      <c r="L27" s="135"/>
      <c r="M27" s="136"/>
      <c r="N27" s="136"/>
      <c r="O27" s="136"/>
      <c r="P27" s="136"/>
      <c r="Q27" s="136"/>
      <c r="R27" s="136"/>
      <c r="S27" s="136"/>
      <c r="T27" s="136"/>
      <c r="U27" s="136"/>
      <c r="V27" s="136"/>
      <c r="W27" s="136"/>
      <c r="X27" s="136"/>
      <c r="Y27" s="136"/>
      <c r="Z27" s="136"/>
      <c r="AA27" s="136"/>
      <c r="AB27" s="136"/>
      <c r="AC27" s="136"/>
      <c r="AD27" s="136"/>
    </row>
    <row r="28" spans="2:30" s="139" customFormat="1" ht="15" customHeight="1" x14ac:dyDescent="0.3">
      <c r="B28" s="164"/>
      <c r="C28" s="164"/>
      <c r="D28" s="164"/>
      <c r="E28" s="164"/>
      <c r="G28" s="165"/>
      <c r="H28" s="453" t="s">
        <v>90</v>
      </c>
      <c r="I28" s="454"/>
      <c r="J28" s="454"/>
      <c r="K28" s="130">
        <f>SUM(K26:K27)</f>
        <v>2935118</v>
      </c>
      <c r="L28" s="135"/>
      <c r="M28" s="447"/>
      <c r="N28" s="448"/>
      <c r="O28" s="448"/>
      <c r="P28" s="448"/>
      <c r="Q28" s="448"/>
      <c r="R28" s="448"/>
      <c r="S28" s="136"/>
      <c r="T28" s="136"/>
      <c r="U28" s="136"/>
      <c r="V28" s="136"/>
      <c r="W28" s="136"/>
      <c r="X28" s="136"/>
      <c r="Y28" s="136"/>
      <c r="Z28" s="136"/>
      <c r="AA28" s="136"/>
      <c r="AB28" s="136"/>
      <c r="AC28" s="136"/>
      <c r="AD28" s="136"/>
    </row>
    <row r="29" spans="2:30" s="144" customFormat="1" ht="15" customHeight="1" x14ac:dyDescent="0.3">
      <c r="B29" s="172"/>
      <c r="C29" s="172"/>
      <c r="D29" s="172"/>
      <c r="E29" s="172"/>
      <c r="F29" s="172"/>
      <c r="G29" s="172"/>
      <c r="H29" s="173"/>
      <c r="I29" s="173"/>
      <c r="J29" s="161"/>
      <c r="K29" s="161"/>
      <c r="L29" s="161"/>
      <c r="M29" s="161"/>
      <c r="N29" s="161"/>
    </row>
    <row r="30" spans="2:30" s="144" customFormat="1" ht="20.100000000000001" customHeight="1" thickBot="1" x14ac:dyDescent="0.35">
      <c r="C30" s="162" t="s">
        <v>25</v>
      </c>
      <c r="D30" s="161"/>
      <c r="E30" s="161"/>
      <c r="F30" s="161"/>
      <c r="G30" s="161"/>
      <c r="H30" s="137"/>
      <c r="I30" s="161"/>
      <c r="J30" s="161"/>
      <c r="K30" s="161"/>
      <c r="L30" s="161"/>
      <c r="M30" s="161"/>
      <c r="N30" s="161"/>
    </row>
    <row r="31" spans="2:30" s="144" customFormat="1" ht="20.100000000000001" customHeight="1" thickBot="1" x14ac:dyDescent="0.35">
      <c r="B31" s="437" t="s">
        <v>1</v>
      </c>
      <c r="C31" s="438"/>
      <c r="D31" s="439"/>
      <c r="E31" s="435" t="s">
        <v>19</v>
      </c>
      <c r="F31" s="435"/>
      <c r="G31" s="449" t="s">
        <v>183</v>
      </c>
      <c r="H31" s="435"/>
      <c r="I31" s="449" t="s">
        <v>23</v>
      </c>
      <c r="J31" s="452"/>
      <c r="K31" s="450" t="s">
        <v>2</v>
      </c>
      <c r="L31" s="161"/>
      <c r="M31" s="161"/>
      <c r="N31" s="161"/>
    </row>
    <row r="32" spans="2:30" s="144" customFormat="1" ht="30" customHeight="1" thickBot="1" x14ac:dyDescent="0.35">
      <c r="B32" s="440"/>
      <c r="C32" s="441"/>
      <c r="D32" s="442"/>
      <c r="E32" s="436"/>
      <c r="F32" s="436"/>
      <c r="G32" s="248" t="s">
        <v>21</v>
      </c>
      <c r="H32" s="261" t="s">
        <v>22</v>
      </c>
      <c r="I32" s="248" t="s">
        <v>21</v>
      </c>
      <c r="J32" s="247" t="s">
        <v>22</v>
      </c>
      <c r="K32" s="451"/>
      <c r="L32" s="136"/>
      <c r="M32" s="135"/>
    </row>
    <row r="33" spans="2:32" s="144" customFormat="1" ht="30" customHeight="1" thickBot="1" x14ac:dyDescent="0.35">
      <c r="B33" s="422" t="s">
        <v>167</v>
      </c>
      <c r="C33" s="423"/>
      <c r="D33" s="424"/>
      <c r="E33" s="415" t="s">
        <v>238</v>
      </c>
      <c r="F33" s="416"/>
      <c r="G33" s="251">
        <v>1174047.2</v>
      </c>
      <c r="H33" s="251"/>
      <c r="I33" s="251"/>
      <c r="J33" s="251"/>
      <c r="K33" s="252">
        <f>SUM(G33:J33)</f>
        <v>1174047.2</v>
      </c>
      <c r="L33" s="136"/>
    </row>
    <row r="34" spans="2:32" s="144" customFormat="1" ht="30" customHeight="1" thickBot="1" x14ac:dyDescent="0.35">
      <c r="B34" s="425" t="s">
        <v>15</v>
      </c>
      <c r="C34" s="426"/>
      <c r="D34" s="427"/>
      <c r="E34" s="417" t="s">
        <v>239</v>
      </c>
      <c r="F34" s="418"/>
      <c r="G34" s="249">
        <v>410916.52</v>
      </c>
      <c r="H34" s="249"/>
      <c r="I34" s="249"/>
      <c r="J34" s="249"/>
      <c r="K34" s="176">
        <f>SUM(G34:J34)</f>
        <v>410916.52</v>
      </c>
      <c r="L34" s="136"/>
    </row>
    <row r="35" spans="2:32" s="139" customFormat="1" ht="30" customHeight="1" thickBot="1" x14ac:dyDescent="0.35">
      <c r="B35" s="428" t="s">
        <v>170</v>
      </c>
      <c r="C35" s="429"/>
      <c r="D35" s="430"/>
      <c r="E35" s="417" t="s">
        <v>240</v>
      </c>
      <c r="F35" s="418"/>
      <c r="G35" s="249">
        <v>1085993.6599999999</v>
      </c>
      <c r="H35" s="249"/>
      <c r="I35" s="249"/>
      <c r="J35" s="249"/>
      <c r="K35" s="176">
        <f>SUM(G35:J35)</f>
        <v>1085993.6599999999</v>
      </c>
      <c r="L35" s="136"/>
      <c r="M35" s="136"/>
      <c r="N35" s="136"/>
      <c r="O35" s="136"/>
      <c r="P35" s="136"/>
      <c r="Q35" s="136"/>
      <c r="R35" s="136"/>
      <c r="S35" s="136"/>
      <c r="T35" s="136"/>
      <c r="U35" s="136"/>
      <c r="V35" s="136"/>
      <c r="W35" s="136"/>
      <c r="X35" s="136"/>
      <c r="Y35" s="136"/>
      <c r="Z35" s="136"/>
      <c r="AA35" s="136"/>
      <c r="AB35" s="136"/>
      <c r="AC35" s="136"/>
      <c r="AD35" s="136"/>
    </row>
    <row r="36" spans="2:32" s="140" customFormat="1" ht="30" customHeight="1" thickBot="1" x14ac:dyDescent="0.35">
      <c r="B36" s="428" t="s">
        <v>171</v>
      </c>
      <c r="C36" s="429"/>
      <c r="D36" s="430"/>
      <c r="E36" s="419" t="s">
        <v>241</v>
      </c>
      <c r="F36" s="420"/>
      <c r="G36" s="250">
        <v>264160.62</v>
      </c>
      <c r="H36" s="249"/>
      <c r="I36" s="249"/>
      <c r="J36" s="249"/>
      <c r="K36" s="176">
        <f>SUM(G36:J36)</f>
        <v>264160.62</v>
      </c>
      <c r="L36" s="136"/>
    </row>
    <row r="37" spans="2:32" ht="20.25" customHeight="1" thickBot="1" x14ac:dyDescent="0.35">
      <c r="B37" s="161"/>
      <c r="C37" s="414" t="s">
        <v>20</v>
      </c>
      <c r="D37" s="414"/>
      <c r="E37" s="421"/>
      <c r="F37" s="421"/>
      <c r="G37" s="175">
        <f>SUM(G33:G36)</f>
        <v>2935118</v>
      </c>
      <c r="H37" s="175">
        <f t="shared" ref="H37:J37" si="1">SUM(H33:H36)</f>
        <v>0</v>
      </c>
      <c r="I37" s="175">
        <f>SUM(I33:I36)</f>
        <v>0</v>
      </c>
      <c r="J37" s="175">
        <f t="shared" si="1"/>
        <v>0</v>
      </c>
      <c r="K37" s="176">
        <f t="shared" ref="K37" si="2">SUM(G37:J37)</f>
        <v>2935118</v>
      </c>
      <c r="L37" s="177"/>
      <c r="M37" s="177"/>
      <c r="Y37" s="135"/>
      <c r="Z37" s="135"/>
      <c r="AA37" s="135"/>
      <c r="AB37" s="135"/>
      <c r="AC37" s="135"/>
      <c r="AD37" s="135"/>
      <c r="AE37" s="135"/>
      <c r="AF37" s="135"/>
    </row>
    <row r="38" spans="2:32" s="136" customFormat="1" ht="20.25" customHeight="1" x14ac:dyDescent="0.3">
      <c r="B38" s="161"/>
      <c r="C38" s="161"/>
      <c r="D38" s="161"/>
      <c r="E38" s="177"/>
      <c r="F38" s="177"/>
      <c r="G38" s="177"/>
      <c r="H38" s="177"/>
      <c r="I38" s="177"/>
      <c r="J38" s="177"/>
      <c r="K38" s="177"/>
      <c r="L38" s="177"/>
      <c r="M38" s="177"/>
    </row>
    <row r="39" spans="2:32" s="136" customFormat="1" ht="20.25" customHeight="1" x14ac:dyDescent="0.3">
      <c r="B39" s="161"/>
      <c r="C39" s="161"/>
      <c r="D39" s="161"/>
      <c r="E39" s="177"/>
      <c r="F39" s="177"/>
      <c r="G39" s="177"/>
      <c r="H39" s="177"/>
      <c r="I39" s="177"/>
      <c r="J39" s="177"/>
      <c r="K39" s="177"/>
      <c r="L39" s="177"/>
      <c r="M39" s="177"/>
    </row>
    <row r="40" spans="2:32" s="136" customFormat="1" ht="20.25" customHeight="1" x14ac:dyDescent="0.3">
      <c r="B40" s="161"/>
      <c r="C40" s="161"/>
      <c r="D40" s="161"/>
      <c r="E40" s="177"/>
      <c r="F40" s="177"/>
      <c r="G40" s="177"/>
      <c r="H40" s="177"/>
      <c r="I40" s="177"/>
      <c r="J40" s="177"/>
      <c r="K40" s="177"/>
      <c r="L40" s="177"/>
      <c r="M40" s="177"/>
    </row>
    <row r="41" spans="2:32" s="136" customFormat="1" ht="20.25" customHeight="1" x14ac:dyDescent="0.3">
      <c r="B41" s="161"/>
      <c r="C41" s="161"/>
      <c r="D41" s="161"/>
      <c r="E41" s="177"/>
      <c r="F41" s="177"/>
      <c r="G41" s="177"/>
      <c r="H41" s="177"/>
      <c r="I41" s="177"/>
      <c r="J41" s="177"/>
      <c r="K41" s="177"/>
      <c r="L41" s="177"/>
      <c r="M41" s="177"/>
    </row>
    <row r="42" spans="2:32" s="136" customFormat="1" ht="20.25" customHeight="1" x14ac:dyDescent="0.3">
      <c r="B42" s="161"/>
      <c r="C42" s="161"/>
      <c r="D42" s="161"/>
      <c r="E42" s="161"/>
      <c r="F42" s="161"/>
      <c r="G42" s="161"/>
      <c r="H42" s="161"/>
      <c r="I42" s="161"/>
      <c r="J42" s="161"/>
      <c r="K42" s="161"/>
      <c r="L42" s="177"/>
      <c r="M42" s="177"/>
    </row>
    <row r="43" spans="2:32" s="136" customFormat="1" ht="20.25" customHeight="1" x14ac:dyDescent="0.3">
      <c r="B43" s="161"/>
      <c r="C43" s="161"/>
      <c r="D43" s="161"/>
      <c r="E43" s="161"/>
      <c r="F43" s="161"/>
      <c r="G43" s="161"/>
      <c r="H43" s="161"/>
      <c r="I43" s="161"/>
      <c r="J43" s="161"/>
      <c r="K43" s="161"/>
      <c r="L43" s="177"/>
      <c r="M43" s="177"/>
    </row>
    <row r="44" spans="2:32" s="136" customFormat="1" ht="20.25" customHeight="1" x14ac:dyDescent="0.3">
      <c r="B44" s="144"/>
      <c r="C44" s="161"/>
      <c r="D44" s="161"/>
      <c r="E44" s="161"/>
      <c r="F44" s="161"/>
      <c r="G44" s="161"/>
      <c r="H44" s="161"/>
      <c r="I44" s="161"/>
      <c r="J44" s="161"/>
      <c r="K44" s="161"/>
    </row>
    <row r="45" spans="2:32" s="136" customFormat="1" ht="20.25" customHeight="1" x14ac:dyDescent="0.25">
      <c r="B45" s="144"/>
      <c r="C45" s="144"/>
      <c r="D45" s="144"/>
      <c r="E45" s="144"/>
      <c r="F45" s="144"/>
      <c r="G45" s="144"/>
      <c r="H45" s="144"/>
      <c r="I45" s="144"/>
      <c r="J45" s="144"/>
      <c r="K45" s="144"/>
    </row>
    <row r="46" spans="2:32" s="136" customFormat="1" ht="20.25" customHeight="1" x14ac:dyDescent="0.25">
      <c r="B46" s="144"/>
      <c r="C46" s="144"/>
      <c r="D46" s="144"/>
      <c r="E46" s="144"/>
      <c r="F46" s="144"/>
      <c r="G46" s="144"/>
      <c r="H46" s="144"/>
      <c r="I46" s="144"/>
      <c r="J46" s="144"/>
      <c r="K46" s="144"/>
    </row>
    <row r="47" spans="2:32" s="136" customFormat="1" ht="20.25" customHeight="1" x14ac:dyDescent="0.25">
      <c r="B47" s="144"/>
      <c r="C47" s="144"/>
      <c r="D47" s="144"/>
      <c r="E47" s="144"/>
      <c r="F47" s="144"/>
      <c r="G47" s="144"/>
      <c r="H47" s="144"/>
      <c r="I47" s="144"/>
      <c r="J47" s="144"/>
      <c r="K47" s="144"/>
    </row>
    <row r="48" spans="2:32" s="136" customFormat="1" ht="20.25" customHeight="1" x14ac:dyDescent="0.25">
      <c r="B48" s="144"/>
      <c r="C48" s="144"/>
      <c r="D48" s="144"/>
      <c r="E48" s="144"/>
      <c r="F48" s="144"/>
      <c r="G48" s="144"/>
      <c r="H48" s="144"/>
      <c r="I48" s="144"/>
      <c r="J48" s="144"/>
      <c r="K48" s="144"/>
    </row>
    <row r="49" spans="3:14" s="136" customFormat="1" ht="20.25" customHeight="1" x14ac:dyDescent="0.25">
      <c r="C49" s="144"/>
      <c r="D49" s="144"/>
      <c r="E49" s="144"/>
      <c r="F49" s="144"/>
      <c r="G49" s="144"/>
      <c r="H49" s="144"/>
      <c r="I49" s="144"/>
      <c r="J49" s="144"/>
      <c r="K49" s="144"/>
    </row>
    <row r="50" spans="3:14" s="136" customFormat="1" ht="20.25" customHeight="1" x14ac:dyDescent="0.25">
      <c r="F50" s="144"/>
      <c r="G50" s="144"/>
      <c r="H50" s="144"/>
      <c r="I50" s="144"/>
      <c r="J50" s="144"/>
      <c r="K50" s="144"/>
      <c r="L50" s="144"/>
      <c r="M50" s="144"/>
      <c r="N50" s="144"/>
    </row>
    <row r="51" spans="3:14" s="136" customFormat="1" ht="20.25" customHeight="1" x14ac:dyDescent="0.25">
      <c r="F51" s="144"/>
      <c r="G51" s="144"/>
      <c r="H51" s="144"/>
      <c r="I51" s="144"/>
      <c r="J51" s="144"/>
      <c r="K51" s="144"/>
      <c r="L51" s="144"/>
      <c r="M51" s="144"/>
      <c r="N51" s="144"/>
    </row>
    <row r="52" spans="3:14" s="136" customFormat="1" ht="20.25" customHeight="1" x14ac:dyDescent="0.25">
      <c r="F52" s="144"/>
      <c r="G52" s="144"/>
      <c r="H52" s="144"/>
      <c r="I52" s="144"/>
      <c r="J52" s="144"/>
      <c r="K52" s="144"/>
      <c r="L52" s="144"/>
      <c r="M52" s="144"/>
      <c r="N52" s="144"/>
    </row>
    <row r="53" spans="3:14" s="136" customFormat="1" ht="20.25" customHeight="1" x14ac:dyDescent="0.25">
      <c r="F53" s="144"/>
      <c r="G53" s="144"/>
      <c r="H53" s="144"/>
      <c r="I53" s="144"/>
      <c r="J53" s="144"/>
      <c r="K53" s="144"/>
      <c r="L53" s="144"/>
      <c r="M53" s="144"/>
      <c r="N53" s="144"/>
    </row>
    <row r="54" spans="3:14" s="136" customFormat="1" ht="20.25" customHeight="1" x14ac:dyDescent="0.25">
      <c r="F54" s="144"/>
      <c r="G54" s="144"/>
      <c r="H54" s="144"/>
      <c r="I54" s="144"/>
      <c r="J54" s="144"/>
      <c r="K54" s="144"/>
      <c r="L54" s="144"/>
      <c r="M54" s="144"/>
      <c r="N54" s="144"/>
    </row>
    <row r="55" spans="3:14" s="136" customFormat="1" ht="20.25" customHeight="1" x14ac:dyDescent="0.25">
      <c r="F55" s="144"/>
      <c r="G55" s="144"/>
      <c r="H55" s="144"/>
      <c r="I55" s="144"/>
      <c r="J55" s="144"/>
      <c r="K55" s="144"/>
      <c r="L55" s="144"/>
      <c r="M55" s="144"/>
      <c r="N55" s="144"/>
    </row>
    <row r="56" spans="3:14" s="136" customFormat="1" ht="20.25" customHeight="1" x14ac:dyDescent="0.25">
      <c r="F56" s="144"/>
      <c r="G56" s="144"/>
      <c r="H56" s="144"/>
      <c r="I56" s="144"/>
      <c r="J56" s="144"/>
      <c r="K56" s="144"/>
      <c r="L56" s="144"/>
      <c r="M56" s="144"/>
      <c r="N56" s="144"/>
    </row>
    <row r="57" spans="3:14" s="136" customFormat="1" ht="20.25" customHeight="1" x14ac:dyDescent="0.25">
      <c r="F57" s="144"/>
      <c r="G57" s="144"/>
      <c r="H57" s="144"/>
      <c r="I57" s="144"/>
      <c r="J57" s="144"/>
      <c r="K57" s="144"/>
      <c r="L57" s="144"/>
      <c r="M57" s="144"/>
      <c r="N57" s="144"/>
    </row>
    <row r="58" spans="3:14" s="136" customFormat="1" ht="20.25" customHeight="1" x14ac:dyDescent="0.25">
      <c r="F58" s="144"/>
      <c r="G58" s="144"/>
      <c r="H58" s="144"/>
      <c r="I58" s="144"/>
      <c r="J58" s="144"/>
      <c r="K58" s="144"/>
    </row>
    <row r="59" spans="3:14" s="136" customFormat="1" ht="20.25" customHeight="1" x14ac:dyDescent="0.25">
      <c r="F59" s="144"/>
      <c r="G59" s="144"/>
      <c r="H59" s="144"/>
      <c r="I59" s="144"/>
      <c r="J59" s="144"/>
      <c r="K59" s="144"/>
      <c r="L59" s="140"/>
      <c r="M59" s="140"/>
      <c r="N59" s="140"/>
    </row>
    <row r="60" spans="3:14" s="136" customFormat="1" ht="20.25" customHeight="1" x14ac:dyDescent="0.25">
      <c r="F60" s="144"/>
      <c r="G60" s="144"/>
      <c r="H60" s="144"/>
      <c r="I60" s="144"/>
      <c r="J60" s="144"/>
      <c r="K60" s="144"/>
    </row>
    <row r="61" spans="3:14" s="136" customFormat="1" ht="20.25" customHeight="1" x14ac:dyDescent="0.25">
      <c r="F61" s="144"/>
      <c r="G61" s="144"/>
      <c r="H61" s="144"/>
      <c r="I61" s="144"/>
      <c r="J61" s="144"/>
      <c r="K61" s="144"/>
    </row>
    <row r="62" spans="3:14" s="136" customFormat="1" ht="20.25" customHeight="1" x14ac:dyDescent="0.25">
      <c r="F62" s="144"/>
      <c r="G62" s="144"/>
      <c r="H62" s="144"/>
      <c r="I62" s="144"/>
      <c r="J62" s="144"/>
      <c r="K62" s="144"/>
    </row>
    <row r="63" spans="3:14" s="136" customFormat="1" ht="20.25" customHeight="1" x14ac:dyDescent="0.25">
      <c r="F63" s="144"/>
      <c r="G63" s="144"/>
      <c r="H63" s="144"/>
      <c r="I63" s="144"/>
      <c r="J63" s="144"/>
      <c r="K63" s="144"/>
    </row>
    <row r="64" spans="3:14" s="136" customFormat="1" ht="20.25" customHeight="1" x14ac:dyDescent="0.25">
      <c r="F64" s="144"/>
      <c r="G64" s="144"/>
      <c r="H64" s="144"/>
      <c r="I64" s="144"/>
      <c r="J64" s="144"/>
      <c r="K64" s="144"/>
    </row>
    <row r="65" spans="6:11" s="136" customFormat="1" ht="20.25" customHeight="1" x14ac:dyDescent="0.25">
      <c r="F65" s="144"/>
      <c r="G65" s="144"/>
      <c r="H65" s="144"/>
      <c r="I65" s="144"/>
      <c r="J65" s="144"/>
      <c r="K65" s="144"/>
    </row>
    <row r="66" spans="6:11" s="136" customFormat="1" ht="20.25" customHeight="1" x14ac:dyDescent="0.25">
      <c r="F66" s="144"/>
      <c r="G66" s="144"/>
      <c r="H66" s="144"/>
      <c r="I66" s="144"/>
      <c r="J66" s="144"/>
      <c r="K66" s="144"/>
    </row>
    <row r="67" spans="6:11" s="136" customFormat="1" ht="20.25" customHeight="1" x14ac:dyDescent="0.25">
      <c r="F67" s="144"/>
      <c r="G67" s="144"/>
      <c r="H67" s="144"/>
      <c r="I67" s="144"/>
      <c r="J67" s="144"/>
      <c r="K67" s="144"/>
    </row>
    <row r="68" spans="6:11" s="136" customFormat="1" ht="20.25" customHeight="1" x14ac:dyDescent="0.25">
      <c r="F68" s="144"/>
      <c r="G68" s="144"/>
      <c r="H68" s="144"/>
      <c r="I68" s="144"/>
      <c r="J68" s="144"/>
      <c r="K68" s="144"/>
    </row>
    <row r="69" spans="6:11" s="136" customFormat="1" ht="20.25" customHeight="1" x14ac:dyDescent="0.25">
      <c r="F69" s="144"/>
      <c r="G69" s="144"/>
      <c r="H69" s="144"/>
      <c r="I69" s="144"/>
      <c r="J69" s="144"/>
      <c r="K69" s="144"/>
    </row>
    <row r="70" spans="6:11" s="136" customFormat="1" ht="20.25" customHeight="1" x14ac:dyDescent="0.25">
      <c r="F70" s="144"/>
      <c r="G70" s="144"/>
      <c r="H70" s="144"/>
      <c r="I70" s="144"/>
      <c r="J70" s="144"/>
      <c r="K70" s="144"/>
    </row>
    <row r="71" spans="6:11" s="136" customFormat="1" ht="20.25" customHeight="1" x14ac:dyDescent="0.25">
      <c r="F71" s="144"/>
      <c r="G71" s="144"/>
      <c r="H71" s="144"/>
      <c r="I71" s="144"/>
      <c r="J71" s="144"/>
      <c r="K71" s="144"/>
    </row>
    <row r="72" spans="6:11" s="136" customFormat="1" ht="20.25" customHeight="1" x14ac:dyDescent="0.25">
      <c r="F72" s="144"/>
      <c r="G72" s="144"/>
      <c r="H72" s="144"/>
      <c r="I72" s="144"/>
      <c r="J72" s="144"/>
      <c r="K72" s="144"/>
    </row>
    <row r="73" spans="6:11" s="136" customFormat="1" ht="20.25" customHeight="1" x14ac:dyDescent="0.25">
      <c r="F73" s="144"/>
      <c r="G73" s="144"/>
      <c r="H73" s="144"/>
      <c r="I73" s="144"/>
      <c r="J73" s="144"/>
      <c r="K73" s="144"/>
    </row>
    <row r="74" spans="6:11" s="136" customFormat="1" ht="20.25" customHeight="1" x14ac:dyDescent="0.25">
      <c r="F74" s="144"/>
      <c r="G74" s="144"/>
      <c r="H74" s="144"/>
      <c r="I74" s="144"/>
      <c r="J74" s="144"/>
      <c r="K74" s="144"/>
    </row>
    <row r="75" spans="6:11" s="136" customFormat="1" ht="20.25" customHeight="1" x14ac:dyDescent="0.25">
      <c r="F75" s="144"/>
      <c r="G75" s="144"/>
      <c r="H75" s="144"/>
      <c r="I75" s="144"/>
      <c r="J75" s="144"/>
      <c r="K75" s="144"/>
    </row>
    <row r="76" spans="6:11" s="136" customFormat="1" ht="20.25" customHeight="1" x14ac:dyDescent="0.25">
      <c r="F76" s="144"/>
      <c r="G76" s="144"/>
      <c r="H76" s="144"/>
      <c r="I76" s="144"/>
      <c r="J76" s="144"/>
      <c r="K76" s="144"/>
    </row>
    <row r="77" spans="6:11" s="136" customFormat="1" ht="20.25" customHeight="1" x14ac:dyDescent="0.25">
      <c r="F77" s="144"/>
      <c r="G77" s="144"/>
      <c r="H77" s="144"/>
      <c r="I77" s="144"/>
      <c r="J77" s="144"/>
      <c r="K77" s="144"/>
    </row>
    <row r="78" spans="6:11" s="136" customFormat="1" ht="20.25" customHeight="1" x14ac:dyDescent="0.25">
      <c r="F78" s="144"/>
      <c r="G78" s="144"/>
      <c r="H78" s="144"/>
      <c r="I78" s="144"/>
      <c r="J78" s="144"/>
      <c r="K78" s="144"/>
    </row>
    <row r="79" spans="6:11" s="136" customFormat="1" ht="20.25" customHeight="1" x14ac:dyDescent="0.25">
      <c r="F79" s="144"/>
      <c r="G79" s="144"/>
      <c r="H79" s="144"/>
      <c r="I79" s="144"/>
      <c r="J79" s="144"/>
      <c r="K79" s="144"/>
    </row>
    <row r="80" spans="6:11" s="136" customFormat="1" ht="20.25" customHeight="1" x14ac:dyDescent="0.25">
      <c r="F80" s="144"/>
      <c r="G80" s="144"/>
      <c r="H80" s="144"/>
      <c r="I80" s="144"/>
      <c r="J80" s="144"/>
      <c r="K80" s="144"/>
    </row>
    <row r="81" spans="2:11" s="136" customFormat="1" ht="20.25" customHeight="1" x14ac:dyDescent="0.25">
      <c r="F81" s="144"/>
      <c r="G81" s="144"/>
      <c r="H81" s="144"/>
      <c r="I81" s="144"/>
      <c r="J81" s="144"/>
      <c r="K81" s="144"/>
    </row>
    <row r="82" spans="2:11" s="136" customFormat="1" ht="20.25" customHeight="1" x14ac:dyDescent="0.25">
      <c r="F82" s="144"/>
      <c r="G82" s="144"/>
      <c r="H82" s="144"/>
      <c r="I82" s="144"/>
      <c r="J82" s="144"/>
      <c r="K82" s="144"/>
    </row>
    <row r="83" spans="2:11" s="136" customFormat="1" ht="20.25" customHeight="1" x14ac:dyDescent="0.25">
      <c r="F83" s="144"/>
      <c r="G83" s="144"/>
      <c r="H83" s="144"/>
      <c r="I83" s="144"/>
      <c r="J83" s="144"/>
      <c r="K83" s="144"/>
    </row>
    <row r="84" spans="2:11" s="136" customFormat="1" ht="20.25" customHeight="1" x14ac:dyDescent="0.25">
      <c r="F84" s="144"/>
      <c r="G84" s="144"/>
      <c r="H84" s="144"/>
      <c r="I84" s="144"/>
      <c r="J84" s="144"/>
      <c r="K84" s="144"/>
    </row>
    <row r="85" spans="2:11" s="136" customFormat="1" ht="20.25" customHeight="1" x14ac:dyDescent="0.25">
      <c r="F85" s="144"/>
      <c r="G85" s="144"/>
      <c r="H85" s="144"/>
      <c r="I85" s="144"/>
      <c r="J85" s="144"/>
      <c r="K85" s="144"/>
    </row>
    <row r="86" spans="2:11" s="136" customFormat="1" ht="20.25" customHeight="1" x14ac:dyDescent="0.25">
      <c r="F86" s="144"/>
      <c r="G86" s="144"/>
      <c r="H86" s="144"/>
      <c r="I86" s="144"/>
      <c r="J86" s="144"/>
      <c r="K86" s="144"/>
    </row>
    <row r="87" spans="2:11" s="136" customFormat="1" ht="20.25" customHeight="1" x14ac:dyDescent="0.25">
      <c r="F87" s="144"/>
      <c r="G87" s="144"/>
      <c r="H87" s="144"/>
      <c r="I87" s="144"/>
      <c r="J87" s="144"/>
      <c r="K87" s="144"/>
    </row>
    <row r="88" spans="2:11" s="136" customFormat="1" ht="20.25" customHeight="1" x14ac:dyDescent="0.25">
      <c r="F88" s="144"/>
      <c r="G88" s="144"/>
      <c r="H88" s="144"/>
      <c r="I88" s="144"/>
      <c r="J88" s="144"/>
      <c r="K88" s="144"/>
    </row>
    <row r="89" spans="2:11" s="136" customFormat="1" ht="20.25" customHeight="1" x14ac:dyDescent="0.25">
      <c r="F89" s="144"/>
      <c r="G89" s="144"/>
      <c r="H89" s="144"/>
      <c r="I89" s="144"/>
      <c r="J89" s="144"/>
      <c r="K89" s="144"/>
    </row>
    <row r="90" spans="2:11" s="136" customFormat="1" ht="20.25" customHeight="1" x14ac:dyDescent="0.25">
      <c r="F90" s="144"/>
      <c r="G90" s="144"/>
      <c r="H90" s="144"/>
      <c r="I90" s="144"/>
      <c r="J90" s="144"/>
      <c r="K90" s="144"/>
    </row>
    <row r="91" spans="2:11" s="136" customFormat="1" ht="20.25" customHeight="1" x14ac:dyDescent="0.25">
      <c r="F91" s="144"/>
      <c r="G91" s="144"/>
      <c r="H91" s="144"/>
      <c r="I91" s="144"/>
      <c r="J91" s="144"/>
      <c r="K91" s="144"/>
    </row>
    <row r="92" spans="2:11" s="136" customFormat="1" ht="20.25" customHeight="1" x14ac:dyDescent="0.25">
      <c r="F92" s="144"/>
      <c r="G92" s="144"/>
      <c r="H92" s="144"/>
      <c r="I92" s="144"/>
      <c r="J92" s="144"/>
      <c r="K92" s="144"/>
    </row>
    <row r="93" spans="2:11" s="136" customFormat="1" ht="20.25" customHeight="1" x14ac:dyDescent="0.25">
      <c r="F93" s="144"/>
      <c r="G93" s="144"/>
      <c r="H93" s="144"/>
      <c r="I93" s="144"/>
      <c r="J93" s="144"/>
      <c r="K93" s="144"/>
    </row>
    <row r="94" spans="2:11" ht="20.25" customHeight="1" x14ac:dyDescent="0.3">
      <c r="B94" s="136"/>
      <c r="C94" s="136"/>
      <c r="D94" s="136"/>
      <c r="E94" s="136"/>
      <c r="F94" s="144"/>
      <c r="G94" s="144"/>
    </row>
    <row r="95" spans="2:11" ht="20.25" customHeight="1" x14ac:dyDescent="0.3">
      <c r="B95" s="136"/>
      <c r="C95" s="136"/>
      <c r="D95" s="136"/>
      <c r="E95" s="136"/>
      <c r="F95" s="144"/>
      <c r="G95" s="144"/>
    </row>
    <row r="96" spans="2:11" ht="20.25" customHeight="1" x14ac:dyDescent="0.3">
      <c r="C96" s="136"/>
      <c r="D96" s="136"/>
      <c r="E96" s="136"/>
      <c r="F96" s="144"/>
      <c r="G96" s="144"/>
    </row>
  </sheetData>
  <sheetProtection selectLockedCells="1"/>
  <mergeCells count="55">
    <mergeCell ref="H28:J28"/>
    <mergeCell ref="H27:J27"/>
    <mergeCell ref="H26:J26"/>
    <mergeCell ref="F7:H7"/>
    <mergeCell ref="F8:H8"/>
    <mergeCell ref="I7:J7"/>
    <mergeCell ref="I8:J8"/>
    <mergeCell ref="B12:C13"/>
    <mergeCell ref="B14:C15"/>
    <mergeCell ref="B16:C17"/>
    <mergeCell ref="M28:R28"/>
    <mergeCell ref="G31:H31"/>
    <mergeCell ref="D22:E22"/>
    <mergeCell ref="D23:E23"/>
    <mergeCell ref="D24:E24"/>
    <mergeCell ref="D20:E20"/>
    <mergeCell ref="B18:C19"/>
    <mergeCell ref="B20:C21"/>
    <mergeCell ref="B22:C23"/>
    <mergeCell ref="B24:C25"/>
    <mergeCell ref="K31:K32"/>
    <mergeCell ref="I31:J31"/>
    <mergeCell ref="D17:E17"/>
    <mergeCell ref="D25:E25"/>
    <mergeCell ref="E31:F32"/>
    <mergeCell ref="D18:E18"/>
    <mergeCell ref="D19:E19"/>
    <mergeCell ref="D21:E21"/>
    <mergeCell ref="B31:D32"/>
    <mergeCell ref="D12:E12"/>
    <mergeCell ref="D13:E13"/>
    <mergeCell ref="D14:E14"/>
    <mergeCell ref="D15:E15"/>
    <mergeCell ref="D16:E16"/>
    <mergeCell ref="C37:D37"/>
    <mergeCell ref="E33:F33"/>
    <mergeCell ref="E34:F34"/>
    <mergeCell ref="E35:F35"/>
    <mergeCell ref="E36:F36"/>
    <mergeCell ref="E37:F37"/>
    <mergeCell ref="B33:D33"/>
    <mergeCell ref="B34:D34"/>
    <mergeCell ref="B35:D35"/>
    <mergeCell ref="B36:D36"/>
    <mergeCell ref="B1:K1"/>
    <mergeCell ref="B2:K2"/>
    <mergeCell ref="B11:C11"/>
    <mergeCell ref="C10:K10"/>
    <mergeCell ref="C8:E8"/>
    <mergeCell ref="C7:E7"/>
    <mergeCell ref="I4:J4"/>
    <mergeCell ref="E4:F4"/>
    <mergeCell ref="C4:D4"/>
    <mergeCell ref="G4:H4"/>
    <mergeCell ref="D11:E11"/>
  </mergeCells>
  <phoneticPr fontId="4" type="noConversion"/>
  <pageMargins left="0.7" right="0.7" top="0.75" bottom="0.75" header="0.3" footer="0.3"/>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77"/>
  <sheetViews>
    <sheetView zoomScale="70" zoomScaleNormal="70" workbookViewId="0">
      <selection activeCell="D11" sqref="D11"/>
    </sheetView>
  </sheetViews>
  <sheetFormatPr defaultColWidth="8.88671875" defaultRowHeight="14.4" x14ac:dyDescent="0.3"/>
  <cols>
    <col min="1" max="1" width="30.6640625" style="194" customWidth="1"/>
    <col min="2" max="2" width="132.88671875" style="135" customWidth="1"/>
    <col min="3" max="3" width="43.88671875" style="178" customWidth="1"/>
    <col min="4" max="4" width="75.5546875" style="178" customWidth="1"/>
    <col min="5" max="16384" width="8.88671875" style="178"/>
  </cols>
  <sheetData>
    <row r="1" spans="1:2" ht="18.75" x14ac:dyDescent="0.25">
      <c r="A1" s="458" t="s">
        <v>200</v>
      </c>
      <c r="B1" s="459"/>
    </row>
    <row r="2" spans="1:2" ht="15" thickBot="1" x14ac:dyDescent="0.25">
      <c r="A2" s="179"/>
      <c r="B2" s="180"/>
    </row>
    <row r="3" spans="1:2" ht="13.8" x14ac:dyDescent="0.3">
      <c r="A3" s="460" t="s">
        <v>3</v>
      </c>
      <c r="B3" s="460" t="s">
        <v>199</v>
      </c>
    </row>
    <row r="4" spans="1:2" thickBot="1" x14ac:dyDescent="0.35">
      <c r="A4" s="461"/>
      <c r="B4" s="461"/>
    </row>
    <row r="5" spans="1:2" ht="279" customHeight="1" x14ac:dyDescent="0.3">
      <c r="A5" s="181" t="s">
        <v>198</v>
      </c>
      <c r="B5" s="182" t="s">
        <v>221</v>
      </c>
    </row>
    <row r="6" spans="1:2" x14ac:dyDescent="0.3">
      <c r="A6" s="183"/>
      <c r="B6" s="184"/>
    </row>
    <row r="7" spans="1:2" ht="55.5" customHeight="1" x14ac:dyDescent="0.3">
      <c r="A7" s="181" t="s">
        <v>197</v>
      </c>
      <c r="B7" s="185" t="s">
        <v>196</v>
      </c>
    </row>
    <row r="8" spans="1:2" x14ac:dyDescent="0.3">
      <c r="A8" s="183"/>
      <c r="B8" s="186"/>
    </row>
    <row r="9" spans="1:2" ht="28.8" x14ac:dyDescent="0.3">
      <c r="A9" s="181" t="s">
        <v>195</v>
      </c>
      <c r="B9" s="185" t="s">
        <v>194</v>
      </c>
    </row>
    <row r="10" spans="1:2" ht="15" thickBot="1" x14ac:dyDescent="0.35">
      <c r="A10" s="187"/>
      <c r="B10" s="188"/>
    </row>
    <row r="11" spans="1:2" ht="210" customHeight="1" thickBot="1" x14ac:dyDescent="0.35">
      <c r="A11" s="189" t="s">
        <v>193</v>
      </c>
      <c r="B11" s="182" t="s">
        <v>222</v>
      </c>
    </row>
    <row r="12" spans="1:2" ht="15" thickBot="1" x14ac:dyDescent="0.35">
      <c r="A12" s="190"/>
      <c r="B12" s="191"/>
    </row>
    <row r="13" spans="1:2" ht="208.5" customHeight="1" thickBot="1" x14ac:dyDescent="0.35">
      <c r="A13" s="189" t="s">
        <v>192</v>
      </c>
      <c r="B13" s="182" t="s">
        <v>191</v>
      </c>
    </row>
    <row r="14" spans="1:2" ht="15" thickBot="1" x14ac:dyDescent="0.35">
      <c r="A14" s="190"/>
      <c r="B14" s="191"/>
    </row>
    <row r="15" spans="1:2" ht="126.75" customHeight="1" thickBot="1" x14ac:dyDescent="0.35">
      <c r="A15" s="189" t="s">
        <v>190</v>
      </c>
      <c r="B15" s="182" t="s">
        <v>189</v>
      </c>
    </row>
    <row r="16" spans="1:2" ht="15" thickBot="1" x14ac:dyDescent="0.35">
      <c r="A16" s="191"/>
      <c r="B16" s="191"/>
    </row>
    <row r="17" spans="1:5" x14ac:dyDescent="0.3">
      <c r="A17" s="192"/>
      <c r="B17" s="193"/>
    </row>
    <row r="18" spans="1:5" x14ac:dyDescent="0.3">
      <c r="C18" s="195"/>
      <c r="D18" s="195"/>
      <c r="E18" s="180"/>
    </row>
    <row r="19" spans="1:5" x14ac:dyDescent="0.3">
      <c r="C19" s="195"/>
      <c r="D19" s="195"/>
    </row>
    <row r="20" spans="1:5" x14ac:dyDescent="0.3">
      <c r="C20" s="195"/>
      <c r="D20" s="195"/>
    </row>
    <row r="21" spans="1:5" x14ac:dyDescent="0.3">
      <c r="C21" s="195"/>
      <c r="D21" s="195"/>
    </row>
    <row r="22" spans="1:5" x14ac:dyDescent="0.3">
      <c r="C22" s="195"/>
      <c r="D22" s="195"/>
    </row>
    <row r="23" spans="1:5" x14ac:dyDescent="0.3">
      <c r="C23" s="195"/>
      <c r="D23" s="195"/>
    </row>
    <row r="24" spans="1:5" x14ac:dyDescent="0.3">
      <c r="C24" s="195"/>
      <c r="D24" s="195"/>
    </row>
    <row r="25" spans="1:5" x14ac:dyDescent="0.3">
      <c r="C25" s="195"/>
      <c r="D25" s="195"/>
    </row>
    <row r="26" spans="1:5" x14ac:dyDescent="0.3">
      <c r="C26" s="195"/>
      <c r="D26" s="195"/>
    </row>
    <row r="27" spans="1:5" x14ac:dyDescent="0.3">
      <c r="C27" s="195"/>
      <c r="D27" s="195"/>
    </row>
    <row r="28" spans="1:5" x14ac:dyDescent="0.3">
      <c r="C28" s="196"/>
      <c r="D28" s="195"/>
    </row>
    <row r="29" spans="1:5" x14ac:dyDescent="0.3">
      <c r="C29" s="196"/>
      <c r="D29" s="196"/>
    </row>
    <row r="30" spans="1:5" x14ac:dyDescent="0.3">
      <c r="C30" s="196"/>
      <c r="D30" s="196"/>
    </row>
    <row r="31" spans="1:5" x14ac:dyDescent="0.3">
      <c r="C31" s="196"/>
      <c r="D31" s="196"/>
    </row>
    <row r="32" spans="1:5" x14ac:dyDescent="0.3">
      <c r="C32" s="196"/>
      <c r="D32" s="196"/>
    </row>
    <row r="33" spans="3:4" x14ac:dyDescent="0.3">
      <c r="C33" s="196"/>
      <c r="D33" s="196"/>
    </row>
    <row r="34" spans="3:4" x14ac:dyDescent="0.3">
      <c r="C34" s="196"/>
      <c r="D34" s="196"/>
    </row>
    <row r="35" spans="3:4" x14ac:dyDescent="0.3">
      <c r="C35" s="196"/>
      <c r="D35" s="196"/>
    </row>
    <row r="36" spans="3:4" x14ac:dyDescent="0.3">
      <c r="C36" s="196"/>
      <c r="D36" s="196"/>
    </row>
    <row r="37" spans="3:4" x14ac:dyDescent="0.3">
      <c r="C37" s="196"/>
      <c r="D37" s="196"/>
    </row>
    <row r="38" spans="3:4" x14ac:dyDescent="0.3">
      <c r="C38" s="196"/>
      <c r="D38" s="196"/>
    </row>
    <row r="39" spans="3:4" x14ac:dyDescent="0.3">
      <c r="C39" s="196"/>
      <c r="D39" s="196"/>
    </row>
    <row r="40" spans="3:4" x14ac:dyDescent="0.3">
      <c r="C40" s="196"/>
      <c r="D40" s="196"/>
    </row>
    <row r="41" spans="3:4" x14ac:dyDescent="0.3">
      <c r="C41" s="196"/>
      <c r="D41" s="196"/>
    </row>
    <row r="42" spans="3:4" x14ac:dyDescent="0.3">
      <c r="C42" s="196"/>
      <c r="D42" s="196"/>
    </row>
    <row r="43" spans="3:4" x14ac:dyDescent="0.3">
      <c r="C43" s="196"/>
      <c r="D43" s="196"/>
    </row>
    <row r="44" spans="3:4" x14ac:dyDescent="0.3">
      <c r="C44" s="196"/>
      <c r="D44" s="196"/>
    </row>
    <row r="45" spans="3:4" x14ac:dyDescent="0.3">
      <c r="C45" s="196"/>
      <c r="D45" s="196"/>
    </row>
    <row r="46" spans="3:4" x14ac:dyDescent="0.3">
      <c r="C46" s="196"/>
      <c r="D46" s="196"/>
    </row>
    <row r="47" spans="3:4" x14ac:dyDescent="0.3">
      <c r="C47" s="196"/>
      <c r="D47" s="196"/>
    </row>
    <row r="48" spans="3:4" x14ac:dyDescent="0.3">
      <c r="C48" s="196"/>
      <c r="D48" s="196"/>
    </row>
    <row r="49" spans="3:4" x14ac:dyDescent="0.3">
      <c r="C49" s="196"/>
      <c r="D49" s="196"/>
    </row>
    <row r="50" spans="3:4" x14ac:dyDescent="0.3">
      <c r="C50" s="196"/>
      <c r="D50" s="196"/>
    </row>
    <row r="51" spans="3:4" x14ac:dyDescent="0.3">
      <c r="C51" s="196"/>
      <c r="D51" s="196"/>
    </row>
    <row r="52" spans="3:4" x14ac:dyDescent="0.3">
      <c r="C52" s="196"/>
      <c r="D52" s="196"/>
    </row>
    <row r="53" spans="3:4" x14ac:dyDescent="0.3">
      <c r="C53" s="196"/>
      <c r="D53" s="196"/>
    </row>
    <row r="54" spans="3:4" x14ac:dyDescent="0.3">
      <c r="C54" s="196"/>
      <c r="D54" s="196"/>
    </row>
    <row r="55" spans="3:4" x14ac:dyDescent="0.3">
      <c r="C55" s="196"/>
      <c r="D55" s="196"/>
    </row>
    <row r="56" spans="3:4" x14ac:dyDescent="0.3">
      <c r="C56" s="196"/>
      <c r="D56" s="196"/>
    </row>
    <row r="57" spans="3:4" x14ac:dyDescent="0.3">
      <c r="C57" s="196"/>
      <c r="D57" s="196"/>
    </row>
    <row r="58" spans="3:4" x14ac:dyDescent="0.3">
      <c r="C58" s="196"/>
      <c r="D58" s="196"/>
    </row>
    <row r="59" spans="3:4" x14ac:dyDescent="0.3">
      <c r="C59" s="196"/>
      <c r="D59" s="196"/>
    </row>
    <row r="60" spans="3:4" x14ac:dyDescent="0.3">
      <c r="C60" s="196"/>
      <c r="D60" s="196"/>
    </row>
    <row r="61" spans="3:4" x14ac:dyDescent="0.3">
      <c r="C61" s="196"/>
      <c r="D61" s="196"/>
    </row>
    <row r="62" spans="3:4" x14ac:dyDescent="0.3">
      <c r="C62" s="196"/>
      <c r="D62" s="196"/>
    </row>
    <row r="63" spans="3:4" x14ac:dyDescent="0.3">
      <c r="C63" s="196"/>
      <c r="D63" s="196"/>
    </row>
    <row r="64" spans="3:4" x14ac:dyDescent="0.3">
      <c r="C64" s="196"/>
      <c r="D64" s="196"/>
    </row>
    <row r="65" spans="3:4" x14ac:dyDescent="0.3">
      <c r="C65" s="196"/>
      <c r="D65" s="196"/>
    </row>
    <row r="66" spans="3:4" x14ac:dyDescent="0.3">
      <c r="C66" s="196"/>
      <c r="D66" s="196"/>
    </row>
    <row r="67" spans="3:4" x14ac:dyDescent="0.3">
      <c r="C67" s="196"/>
      <c r="D67" s="196"/>
    </row>
    <row r="68" spans="3:4" x14ac:dyDescent="0.3">
      <c r="C68" s="196"/>
      <c r="D68" s="196"/>
    </row>
    <row r="69" spans="3:4" x14ac:dyDescent="0.3">
      <c r="C69" s="196"/>
      <c r="D69" s="196"/>
    </row>
    <row r="70" spans="3:4" x14ac:dyDescent="0.3">
      <c r="C70" s="196"/>
      <c r="D70" s="196"/>
    </row>
    <row r="71" spans="3:4" x14ac:dyDescent="0.3">
      <c r="C71" s="196"/>
      <c r="D71" s="196"/>
    </row>
    <row r="72" spans="3:4" x14ac:dyDescent="0.3">
      <c r="C72" s="196"/>
      <c r="D72" s="196"/>
    </row>
    <row r="73" spans="3:4" x14ac:dyDescent="0.3">
      <c r="C73" s="196"/>
      <c r="D73" s="196"/>
    </row>
    <row r="74" spans="3:4" x14ac:dyDescent="0.3">
      <c r="C74" s="196"/>
      <c r="D74" s="196"/>
    </row>
    <row r="75" spans="3:4" x14ac:dyDescent="0.3">
      <c r="C75" s="196"/>
      <c r="D75" s="196"/>
    </row>
    <row r="76" spans="3:4" x14ac:dyDescent="0.3">
      <c r="C76" s="196"/>
      <c r="D76" s="196"/>
    </row>
    <row r="77" spans="3:4" x14ac:dyDescent="0.3">
      <c r="C77" s="196"/>
      <c r="D77" s="196"/>
    </row>
  </sheetData>
  <sheetProtection password="CFE3" sheet="1" objects="1" scenarios="1"/>
  <mergeCells count="3">
    <mergeCell ref="A1:B1"/>
    <mergeCell ref="A3:A4"/>
    <mergeCell ref="B3:B4"/>
  </mergeCells>
  <pageMargins left="0.7" right="0.7" top="0.75" bottom="0.75" header="0.3" footer="0.3"/>
  <pageSetup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0091CF13A99E49A336CA4710E51E97" ma:contentTypeVersion="7" ma:contentTypeDescription="Create a new document." ma:contentTypeScope="" ma:versionID="4e4b1ecaf6a144f13f955b476bddd398">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86a28fafe5915cae2a78c009e91e23ab" ns1:_="" ns2:_="">
    <xsd:import namespace="http://schemas.microsoft.com/sharepoint/v3"/>
    <xsd:import namespace="http://schemas.microsoft.com/sharepoint/v4"/>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hidden="true" ma:internalName="EmailSender">
      <xsd:simpleType>
        <xsd:restriction base="dms:Note">
          <xsd:maxLength value="255"/>
        </xsd:restriction>
      </xsd:simpleType>
    </xsd:element>
    <xsd:element name="EmailTo" ma:index="9" nillable="true" ma:displayName="E-Mail To"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3" nillable="true" ma:displayName="E-Mail Headers"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952053-964F-41EB-AE31-3C0388A403D3}">
  <ds:schemaRefs>
    <ds:schemaRef ds:uri="http://schemas.microsoft.com/sharepoint/v3/contenttype/forms"/>
  </ds:schemaRefs>
</ds:datastoreItem>
</file>

<file path=customXml/itemProps2.xml><?xml version="1.0" encoding="utf-8"?>
<ds:datastoreItem xmlns:ds="http://schemas.openxmlformats.org/officeDocument/2006/customXml" ds:itemID="{C73422AF-78F1-436F-8C1F-20893F996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Risk Matrix</vt:lpstr>
      <vt:lpstr>Impact Totals</vt:lpstr>
      <vt:lpstr>Test</vt:lpstr>
      <vt:lpstr> 3-Pre-PIJ Financials</vt:lpstr>
      <vt:lpstr>Areas of Impact</vt:lpstr>
      <vt:lpstr>3-Itemized List</vt:lpstr>
      <vt:lpstr>Itemized List</vt:lpstr>
      <vt:lpstr>PIJ Financials</vt:lpstr>
      <vt:lpstr>Instructions</vt:lpstr>
      <vt:lpstr>Revision</vt:lpstr>
      <vt:lpstr>'3-Itemized List'!_Toc326233010</vt:lpstr>
      <vt:lpstr>' 3-Pre-PIJ Financials'!Print_Area</vt:lpstr>
      <vt:lpstr>Instructions!Print_Area</vt:lpstr>
      <vt:lpstr>'PIJ Financials'!Print_Area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PIJ Spreadsheet</dc:title>
  <dc:creator>Joyce Raschiatore</dc:creator>
  <cp:lastModifiedBy>Charles Revenew</cp:lastModifiedBy>
  <cp:lastPrinted>2013-07-10T21:27:06Z</cp:lastPrinted>
  <dcterms:created xsi:type="dcterms:W3CDTF">2012-06-05T16:58:06Z</dcterms:created>
  <dcterms:modified xsi:type="dcterms:W3CDTF">2014-08-19T21:40:05Z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mailTo">
    <vt:lpwstr/>
  </property>
  <property fmtid="{D5CDD505-2E9C-101B-9397-08002B2CF9AE}" pid="3" name="EmailHeaders">
    <vt:lpwstr/>
  </property>
  <property fmtid="{D5CDD505-2E9C-101B-9397-08002B2CF9AE}" pid="4" name="EmailSender">
    <vt:lpwstr/>
  </property>
  <property fmtid="{D5CDD505-2E9C-101B-9397-08002B2CF9AE}" pid="5" name="EmailFrom">
    <vt:lpwstr/>
  </property>
  <property fmtid="{D5CDD505-2E9C-101B-9397-08002B2CF9AE}" pid="6" name="EmailSubject">
    <vt:lpwstr/>
  </property>
  <property fmtid="{D5CDD505-2E9C-101B-9397-08002B2CF9AE}" pid="7" name="EmailCc">
    <vt:lpwstr/>
  </property>
  <property fmtid="{D5CDD505-2E9C-101B-9397-08002B2CF9AE}" pid="8" name="ContentTypeId">
    <vt:lpwstr>0x0101005A0091CF13A99E49A336CA4710E51E97</vt:lpwstr>
  </property>
</Properties>
</file>